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JUG_Kostensatz\TeamKostensatz\- Arbeitsgrundlagen\- Infomaterial für Träger (Formblätter, Richtlinien)\Grundlagen für Träger stat\kalk RL stat 2024\"/>
    </mc:Choice>
  </mc:AlternateContent>
  <bookViews>
    <workbookView xWindow="11608" yWindow="-13" windowWidth="11457" windowHeight="9729" tabRatio="989"/>
  </bookViews>
  <sheets>
    <sheet name="Kalkulation_Angebot" sheetId="16" r:id="rId1"/>
    <sheet name="Anlage 1_Angebot" sheetId="17" r:id="rId2"/>
    <sheet name="Anlage 1.1_Angebot" sheetId="18" r:id="rId3"/>
    <sheet name="Anlage 2_Angebot" sheetId="19" r:id="rId4"/>
    <sheet name="Anlage 3_Angebot" sheetId="20" r:id="rId5"/>
    <sheet name="Anlage 3.1_Angebot" sheetId="21" r:id="rId6"/>
    <sheet name="Anlage 3.2_Angebot" sheetId="22" r:id="rId7"/>
    <sheet name="Anlage 3.3_Angebot" sheetId="23" r:id="rId8"/>
    <sheet name="Anlage 3.4_Angebot" sheetId="24" r:id="rId9"/>
  </sheets>
  <definedNames>
    <definedName name="Bereich">#REF!</definedName>
    <definedName name="_xlnm.Database">#REF!</definedName>
    <definedName name="_xlnm.Print_Titles" localSheetId="0">Kalkulation_Angebot!$1:$4</definedName>
    <definedName name="Knoten_Zelle">#REF!</definedName>
    <definedName name="XYZ_Zelle">#REF!</definedName>
  </definedNames>
  <calcPr calcId="162913"/>
</workbook>
</file>

<file path=xl/calcChain.xml><?xml version="1.0" encoding="utf-8"?>
<calcChain xmlns="http://schemas.openxmlformats.org/spreadsheetml/2006/main">
  <c r="D21" i="17" l="1"/>
  <c r="C21" i="17"/>
  <c r="H27" i="24" l="1"/>
  <c r="H28" i="24"/>
  <c r="H29" i="24"/>
  <c r="H30" i="24"/>
  <c r="H31" i="24"/>
  <c r="H32" i="24"/>
  <c r="H33" i="24"/>
  <c r="H34" i="24"/>
  <c r="H35" i="24"/>
  <c r="H36" i="24"/>
  <c r="H37" i="24"/>
  <c r="D19" i="17" l="1"/>
  <c r="C19" i="17"/>
  <c r="G116" i="24" l="1"/>
  <c r="G117" i="24"/>
  <c r="G118" i="24"/>
  <c r="G119" i="24"/>
  <c r="G120" i="24"/>
  <c r="G121" i="24"/>
  <c r="G122" i="24"/>
  <c r="G123" i="24"/>
  <c r="G124" i="24"/>
  <c r="G125" i="24"/>
  <c r="G126" i="24"/>
  <c r="G127" i="24"/>
  <c r="G128" i="24"/>
  <c r="G129" i="24"/>
  <c r="G130" i="24"/>
  <c r="G131" i="24"/>
  <c r="G132" i="24"/>
  <c r="G133" i="24"/>
  <c r="G134" i="24"/>
  <c r="G135" i="24"/>
  <c r="G136" i="24"/>
  <c r="G137" i="24"/>
  <c r="G138" i="24"/>
  <c r="G139" i="24"/>
  <c r="G140" i="24"/>
  <c r="G141" i="24"/>
  <c r="G142" i="24"/>
  <c r="G143" i="24"/>
  <c r="G144" i="24"/>
  <c r="G145" i="24"/>
  <c r="G146" i="24"/>
  <c r="G147" i="24"/>
  <c r="G148" i="24"/>
  <c r="G149" i="24"/>
  <c r="G150" i="24"/>
  <c r="G151" i="24"/>
  <c r="G152" i="24"/>
  <c r="G153" i="24"/>
  <c r="G154" i="24"/>
  <c r="G155" i="24"/>
  <c r="G156" i="24"/>
  <c r="G157" i="24"/>
  <c r="G158" i="24"/>
  <c r="G159" i="24"/>
  <c r="G160" i="24"/>
  <c r="G161" i="24"/>
  <c r="G162" i="24"/>
  <c r="G163" i="24"/>
  <c r="G164" i="24"/>
  <c r="G165" i="24"/>
  <c r="G166" i="24"/>
  <c r="G167" i="24"/>
  <c r="G168" i="24"/>
  <c r="G169" i="24"/>
  <c r="G170" i="24"/>
  <c r="G171" i="24"/>
  <c r="G172" i="24"/>
  <c r="G173" i="24"/>
  <c r="G174" i="24"/>
  <c r="G175" i="24"/>
  <c r="G176" i="24"/>
  <c r="G177" i="24"/>
  <c r="G115" i="24"/>
  <c r="G45" i="24"/>
  <c r="G46" i="24"/>
  <c r="G47" i="24"/>
  <c r="G48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8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81" i="24"/>
  <c r="G82" i="24"/>
  <c r="G83" i="24"/>
  <c r="G84" i="24"/>
  <c r="G85" i="24"/>
  <c r="G86" i="24"/>
  <c r="G87" i="24"/>
  <c r="G88" i="24"/>
  <c r="G89" i="24"/>
  <c r="G90" i="24"/>
  <c r="G91" i="24"/>
  <c r="G92" i="24"/>
  <c r="G93" i="24"/>
  <c r="G94" i="24"/>
  <c r="G95" i="24"/>
  <c r="G96" i="24"/>
  <c r="G97" i="24"/>
  <c r="G98" i="24"/>
  <c r="G99" i="24"/>
  <c r="G100" i="24"/>
  <c r="G101" i="24"/>
  <c r="G102" i="24"/>
  <c r="G103" i="24"/>
  <c r="G104" i="24"/>
  <c r="G105" i="24"/>
  <c r="G106" i="24"/>
  <c r="G107" i="24"/>
  <c r="G108" i="24"/>
  <c r="G109" i="24"/>
  <c r="G110" i="24"/>
  <c r="G111" i="24"/>
  <c r="G112" i="24"/>
  <c r="G113" i="24"/>
  <c r="G114" i="24"/>
  <c r="G44" i="24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F38" i="21"/>
  <c r="F39" i="21"/>
  <c r="F40" i="21"/>
  <c r="G251" i="24"/>
  <c r="G252" i="24"/>
  <c r="G179" i="24"/>
  <c r="G180" i="24"/>
  <c r="G181" i="24"/>
  <c r="G182" i="24"/>
  <c r="G183" i="24"/>
  <c r="G184" i="24"/>
  <c r="G185" i="24"/>
  <c r="G186" i="24"/>
  <c r="G187" i="24"/>
  <c r="G188" i="24"/>
  <c r="G189" i="24"/>
  <c r="G190" i="24"/>
  <c r="G191" i="24"/>
  <c r="G192" i="24"/>
  <c r="G193" i="24"/>
  <c r="G194" i="24"/>
  <c r="G195" i="24"/>
  <c r="G196" i="24"/>
  <c r="G197" i="24"/>
  <c r="G198" i="24"/>
  <c r="G199" i="24"/>
  <c r="G200" i="24"/>
  <c r="G201" i="24"/>
  <c r="G202" i="24"/>
  <c r="G203" i="24"/>
  <c r="G204" i="24"/>
  <c r="G205" i="24"/>
  <c r="G206" i="24"/>
  <c r="G207" i="24"/>
  <c r="G208" i="24"/>
  <c r="G209" i="24"/>
  <c r="G210" i="24"/>
  <c r="G211" i="24"/>
  <c r="G212" i="24"/>
  <c r="G213" i="24"/>
  <c r="G214" i="24"/>
  <c r="G215" i="24"/>
  <c r="G216" i="24"/>
  <c r="G217" i="24"/>
  <c r="G218" i="24"/>
  <c r="G219" i="24"/>
  <c r="G220" i="24"/>
  <c r="G221" i="24"/>
  <c r="G222" i="24"/>
  <c r="G223" i="24"/>
  <c r="G224" i="24"/>
  <c r="G225" i="24"/>
  <c r="G226" i="24"/>
  <c r="G227" i="24"/>
  <c r="G228" i="24"/>
  <c r="G229" i="24"/>
  <c r="G230" i="24"/>
  <c r="G231" i="24"/>
  <c r="G232" i="24"/>
  <c r="G233" i="24"/>
  <c r="G234" i="24"/>
  <c r="G235" i="24"/>
  <c r="G236" i="24"/>
  <c r="G237" i="24"/>
  <c r="G238" i="24"/>
  <c r="G239" i="24"/>
  <c r="G240" i="24"/>
  <c r="G241" i="24"/>
  <c r="G242" i="24"/>
  <c r="G243" i="24"/>
  <c r="G244" i="24"/>
  <c r="G245" i="24"/>
  <c r="G246" i="24"/>
  <c r="G247" i="24"/>
  <c r="G248" i="24"/>
  <c r="G249" i="24"/>
  <c r="G250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E22" i="24"/>
  <c r="G6" i="24"/>
  <c r="C12" i="17"/>
  <c r="C11" i="17"/>
  <c r="C10" i="17"/>
  <c r="C17" i="17"/>
  <c r="G258" i="24" l="1"/>
  <c r="C13" i="17"/>
  <c r="C16" i="17" l="1"/>
  <c r="C15" i="17"/>
  <c r="C9" i="17"/>
  <c r="C14" i="17" s="1"/>
  <c r="C7" i="17"/>
  <c r="C6" i="17"/>
  <c r="I72" i="24"/>
  <c r="I73" i="24"/>
  <c r="G178" i="24"/>
  <c r="G26" i="24"/>
  <c r="I226" i="24"/>
  <c r="I227" i="24"/>
  <c r="I228" i="24"/>
  <c r="I229" i="24"/>
  <c r="I230" i="24"/>
  <c r="I231" i="24"/>
  <c r="I232" i="24"/>
  <c r="I233" i="24"/>
  <c r="I234" i="24"/>
  <c r="I235" i="24"/>
  <c r="I193" i="24"/>
  <c r="I194" i="24"/>
  <c r="I195" i="24"/>
  <c r="I196" i="24"/>
  <c r="I197" i="24"/>
  <c r="I198" i="24"/>
  <c r="I199" i="24"/>
  <c r="I200" i="24"/>
  <c r="I201" i="24"/>
  <c r="I202" i="24"/>
  <c r="I203" i="24"/>
  <c r="I204" i="24"/>
  <c r="I205" i="24"/>
  <c r="I206" i="24"/>
  <c r="I179" i="24"/>
  <c r="I180" i="24"/>
  <c r="I181" i="24"/>
  <c r="I182" i="24"/>
  <c r="I183" i="24"/>
  <c r="I184" i="24"/>
  <c r="I185" i="24"/>
  <c r="I186" i="24"/>
  <c r="I187" i="24"/>
  <c r="I188" i="24"/>
  <c r="I189" i="24"/>
  <c r="I190" i="24"/>
  <c r="I191" i="24"/>
  <c r="I192" i="24"/>
  <c r="I207" i="24"/>
  <c r="I208" i="24"/>
  <c r="I209" i="24"/>
  <c r="I210" i="24"/>
  <c r="I211" i="24"/>
  <c r="I212" i="24"/>
  <c r="I213" i="24"/>
  <c r="I214" i="24"/>
  <c r="I215" i="24"/>
  <c r="I216" i="24"/>
  <c r="I217" i="24"/>
  <c r="I218" i="24"/>
  <c r="I219" i="24"/>
  <c r="I220" i="24"/>
  <c r="I221" i="24"/>
  <c r="I222" i="24"/>
  <c r="I223" i="24"/>
  <c r="I224" i="24"/>
  <c r="I225" i="24"/>
  <c r="I236" i="24"/>
  <c r="I237" i="24"/>
  <c r="I238" i="24"/>
  <c r="I239" i="24"/>
  <c r="I240" i="24"/>
  <c r="I241" i="24"/>
  <c r="I242" i="24"/>
  <c r="I243" i="24"/>
  <c r="I244" i="24"/>
  <c r="I245" i="24"/>
  <c r="I246" i="24"/>
  <c r="I247" i="24"/>
  <c r="I248" i="24"/>
  <c r="I249" i="24"/>
  <c r="I250" i="24"/>
  <c r="I251" i="24"/>
  <c r="I106" i="24"/>
  <c r="I107" i="24"/>
  <c r="I108" i="24"/>
  <c r="I109" i="24"/>
  <c r="I110" i="24"/>
  <c r="I111" i="24"/>
  <c r="I112" i="24"/>
  <c r="I113" i="24"/>
  <c r="I114" i="24"/>
  <c r="I115" i="24"/>
  <c r="I116" i="24"/>
  <c r="I117" i="24"/>
  <c r="I118" i="24"/>
  <c r="I119" i="24"/>
  <c r="I147" i="24"/>
  <c r="I148" i="24"/>
  <c r="I149" i="24"/>
  <c r="I150" i="24"/>
  <c r="I151" i="24"/>
  <c r="I152" i="24"/>
  <c r="I153" i="24"/>
  <c r="I154" i="24"/>
  <c r="I155" i="24"/>
  <c r="I156" i="24"/>
  <c r="I157" i="24"/>
  <c r="I158" i="24"/>
  <c r="I136" i="24"/>
  <c r="I137" i="24"/>
  <c r="I138" i="24"/>
  <c r="I139" i="24"/>
  <c r="I140" i="24"/>
  <c r="I141" i="24"/>
  <c r="I142" i="24"/>
  <c r="I143" i="24"/>
  <c r="I144" i="24"/>
  <c r="I145" i="24"/>
  <c r="I146" i="24"/>
  <c r="I159" i="24"/>
  <c r="I160" i="24"/>
  <c r="I161" i="24"/>
  <c r="I162" i="24"/>
  <c r="I163" i="24"/>
  <c r="I164" i="24"/>
  <c r="I165" i="24"/>
  <c r="I166" i="24"/>
  <c r="I167" i="24"/>
  <c r="I168" i="24"/>
  <c r="I16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103" i="24"/>
  <c r="I104" i="24"/>
  <c r="I105" i="24"/>
  <c r="I120" i="24"/>
  <c r="I121" i="24"/>
  <c r="I122" i="24"/>
  <c r="I123" i="24"/>
  <c r="I124" i="24"/>
  <c r="I125" i="24"/>
  <c r="I126" i="24"/>
  <c r="I127" i="24"/>
  <c r="I128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4" i="24"/>
  <c r="I75" i="24"/>
  <c r="I76" i="24"/>
  <c r="I77" i="24"/>
  <c r="I135" i="24"/>
  <c r="I170" i="24"/>
  <c r="I171" i="24"/>
  <c r="I172" i="24"/>
  <c r="I173" i="24"/>
  <c r="I174" i="24"/>
  <c r="I175" i="24"/>
  <c r="I176" i="24"/>
  <c r="I177" i="24"/>
  <c r="I178" i="24"/>
  <c r="I252" i="24"/>
  <c r="I134" i="24"/>
  <c r="I133" i="24"/>
  <c r="I132" i="24"/>
  <c r="I131" i="24"/>
  <c r="I130" i="24"/>
  <c r="I129" i="24"/>
  <c r="I79" i="24"/>
  <c r="I78" i="24"/>
  <c r="I44" i="24"/>
  <c r="I38" i="24"/>
  <c r="I37" i="24"/>
  <c r="I36" i="24"/>
  <c r="I35" i="24"/>
  <c r="I34" i="24"/>
  <c r="I33" i="24"/>
  <c r="I32" i="24"/>
  <c r="I31" i="24"/>
  <c r="I30" i="24"/>
  <c r="I29" i="24"/>
  <c r="I28" i="24"/>
  <c r="I27" i="24"/>
  <c r="I26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5" i="24"/>
  <c r="G5" i="24"/>
  <c r="J12" i="18"/>
  <c r="J27" i="18"/>
  <c r="D15" i="17" s="1"/>
  <c r="J28" i="18"/>
  <c r="D16" i="17" s="1"/>
  <c r="J29" i="18"/>
  <c r="D17" i="17" s="1"/>
  <c r="J30" i="18"/>
  <c r="J31" i="18"/>
  <c r="J32" i="18"/>
  <c r="J9" i="18"/>
  <c r="D7" i="17" s="1"/>
  <c r="J10" i="18"/>
  <c r="D9" i="17" s="1"/>
  <c r="J11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D13" i="17" s="1"/>
  <c r="E13" i="17" s="1"/>
  <c r="J8" i="18"/>
  <c r="D6" i="17" s="1"/>
  <c r="C18" i="17" l="1"/>
  <c r="G256" i="24"/>
  <c r="D11" i="17"/>
  <c r="C8" i="17"/>
  <c r="D18" i="17"/>
  <c r="D12" i="17"/>
  <c r="D10" i="17"/>
  <c r="D14" i="17" s="1"/>
  <c r="C50" i="19" s="1"/>
  <c r="J7" i="18"/>
  <c r="D5" i="17" s="1"/>
  <c r="D8" i="17" l="1"/>
  <c r="C55" i="19"/>
  <c r="C40" i="19" l="1"/>
  <c r="D20" i="16" l="1"/>
  <c r="G9" i="21" s="1"/>
  <c r="I36" i="22"/>
  <c r="J36" i="22" s="1"/>
  <c r="I37" i="22"/>
  <c r="I38" i="22"/>
  <c r="I39" i="22"/>
  <c r="I40" i="22"/>
  <c r="I41" i="22"/>
  <c r="J41" i="22" s="1"/>
  <c r="I42" i="22"/>
  <c r="J42" i="22" s="1"/>
  <c r="I43" i="22"/>
  <c r="I44" i="22"/>
  <c r="I35" i="22"/>
  <c r="I21" i="22"/>
  <c r="I31" i="22" s="1"/>
  <c r="C16" i="20" s="1"/>
  <c r="D16" i="20" s="1"/>
  <c r="I22" i="22"/>
  <c r="J22" i="22" s="1"/>
  <c r="I23" i="22"/>
  <c r="I24" i="22"/>
  <c r="I25" i="22"/>
  <c r="I26" i="22"/>
  <c r="I27" i="22"/>
  <c r="J27" i="22" s="1"/>
  <c r="I28" i="22"/>
  <c r="J28" i="22" s="1"/>
  <c r="I29" i="22"/>
  <c r="I6" i="22"/>
  <c r="I7" i="22"/>
  <c r="I8" i="22"/>
  <c r="I9" i="22"/>
  <c r="I10" i="22"/>
  <c r="J10" i="22" s="1"/>
  <c r="I11" i="22"/>
  <c r="I12" i="22"/>
  <c r="I13" i="22"/>
  <c r="I14" i="22"/>
  <c r="H38" i="24"/>
  <c r="D63" i="23"/>
  <c r="D62" i="23"/>
  <c r="E62" i="23" s="1"/>
  <c r="D61" i="23"/>
  <c r="E61" i="23" s="1"/>
  <c r="D60" i="23"/>
  <c r="D59" i="23"/>
  <c r="D58" i="23"/>
  <c r="D57" i="23"/>
  <c r="D56" i="23"/>
  <c r="E56" i="23" s="1"/>
  <c r="D55" i="23"/>
  <c r="E55" i="23" s="1"/>
  <c r="D54" i="23"/>
  <c r="D53" i="23"/>
  <c r="D52" i="23"/>
  <c r="D51" i="23"/>
  <c r="D50" i="23"/>
  <c r="D49" i="23"/>
  <c r="E49" i="23" s="1"/>
  <c r="D48" i="23"/>
  <c r="D47" i="23"/>
  <c r="E47" i="23" s="1"/>
  <c r="D46" i="23"/>
  <c r="D45" i="23"/>
  <c r="E45" i="23" s="1"/>
  <c r="D44" i="23"/>
  <c r="E44" i="23" s="1"/>
  <c r="D43" i="23"/>
  <c r="D42" i="23"/>
  <c r="D41" i="23"/>
  <c r="D40" i="23"/>
  <c r="D39" i="23"/>
  <c r="E39" i="23" s="1"/>
  <c r="D38" i="23"/>
  <c r="E38" i="23" s="1"/>
  <c r="D37" i="23"/>
  <c r="D36" i="23"/>
  <c r="D35" i="23"/>
  <c r="D34" i="23"/>
  <c r="D28" i="23"/>
  <c r="D27" i="23"/>
  <c r="E27" i="23" s="1"/>
  <c r="D26" i="23"/>
  <c r="D25" i="23"/>
  <c r="D24" i="23"/>
  <c r="D23" i="23"/>
  <c r="D22" i="23"/>
  <c r="E22" i="23" s="1"/>
  <c r="D21" i="23"/>
  <c r="E21" i="23" s="1"/>
  <c r="D15" i="23"/>
  <c r="D14" i="23"/>
  <c r="D13" i="23"/>
  <c r="D12" i="23"/>
  <c r="D11" i="23"/>
  <c r="D10" i="23"/>
  <c r="E10" i="23" s="1"/>
  <c r="D9" i="23"/>
  <c r="D8" i="23"/>
  <c r="D7" i="23"/>
  <c r="D6" i="23"/>
  <c r="D5" i="23"/>
  <c r="E5" i="23" s="1"/>
  <c r="F55" i="21"/>
  <c r="F54" i="21"/>
  <c r="F53" i="21"/>
  <c r="F52" i="21"/>
  <c r="F51" i="21"/>
  <c r="F50" i="21"/>
  <c r="G50" i="21" s="1"/>
  <c r="F49" i="21"/>
  <c r="F48" i="21"/>
  <c r="F47" i="21"/>
  <c r="F46" i="21"/>
  <c r="F45" i="21"/>
  <c r="G45" i="21" s="1"/>
  <c r="F44" i="21"/>
  <c r="G44" i="21" s="1"/>
  <c r="F43" i="21"/>
  <c r="F42" i="21"/>
  <c r="F41" i="21"/>
  <c r="F32" i="21"/>
  <c r="F31" i="21"/>
  <c r="G31" i="21" s="1"/>
  <c r="F30" i="21"/>
  <c r="G30" i="21" s="1"/>
  <c r="F29" i="21"/>
  <c r="F28" i="21"/>
  <c r="F27" i="21"/>
  <c r="F21" i="21"/>
  <c r="F20" i="21"/>
  <c r="G20" i="21" s="1"/>
  <c r="F19" i="21"/>
  <c r="F23" i="21" s="1"/>
  <c r="G23" i="21" s="1"/>
  <c r="F18" i="21"/>
  <c r="F17" i="21"/>
  <c r="F16" i="21"/>
  <c r="C48" i="19"/>
  <c r="C56" i="19" s="1"/>
  <c r="C28" i="19"/>
  <c r="C20" i="19"/>
  <c r="D24" i="17"/>
  <c r="G44" i="16"/>
  <c r="F44" i="16"/>
  <c r="J12" i="22"/>
  <c r="G21" i="21"/>
  <c r="E46" i="23"/>
  <c r="E23" i="23"/>
  <c r="E15" i="23"/>
  <c r="D30" i="19"/>
  <c r="E15" i="17"/>
  <c r="D33" i="19"/>
  <c r="D52" i="19"/>
  <c r="D37" i="19"/>
  <c r="D57" i="19"/>
  <c r="D17" i="19"/>
  <c r="J7" i="22"/>
  <c r="E25" i="23"/>
  <c r="G39" i="21"/>
  <c r="J24" i="22"/>
  <c r="J37" i="22"/>
  <c r="G43" i="21"/>
  <c r="G51" i="21"/>
  <c r="G52" i="21"/>
  <c r="J20" i="22"/>
  <c r="E9" i="17"/>
  <c r="G55" i="21"/>
  <c r="E7" i="17"/>
  <c r="E13" i="23"/>
  <c r="J39" i="22"/>
  <c r="J11" i="22"/>
  <c r="G17" i="21"/>
  <c r="E50" i="23"/>
  <c r="E48" i="23"/>
  <c r="E11" i="23"/>
  <c r="D45" i="19"/>
  <c r="E22" i="17"/>
  <c r="G53" i="21"/>
  <c r="E6" i="23"/>
  <c r="E6" i="17"/>
  <c r="E42" i="23"/>
  <c r="E58" i="23"/>
  <c r="E40" i="23"/>
  <c r="E24" i="23"/>
  <c r="D26" i="19"/>
  <c r="E11" i="17"/>
  <c r="G54" i="21"/>
  <c r="D40" i="19"/>
  <c r="E63" i="23"/>
  <c r="G18" i="21"/>
  <c r="E34" i="23"/>
  <c r="E60" i="23"/>
  <c r="G42" i="21"/>
  <c r="E51" i="23" l="1"/>
  <c r="D17" i="23"/>
  <c r="C10" i="20" s="1"/>
  <c r="D10" i="20" s="1"/>
  <c r="E36" i="23"/>
  <c r="E43" i="23"/>
  <c r="G16" i="21"/>
  <c r="D23" i="19"/>
  <c r="D34" i="19"/>
  <c r="G7" i="21"/>
  <c r="J8" i="22"/>
  <c r="E12" i="17"/>
  <c r="E28" i="17"/>
  <c r="D28" i="20"/>
  <c r="D47" i="19"/>
  <c r="D35" i="19"/>
  <c r="D18" i="19"/>
  <c r="D24" i="19"/>
  <c r="J38" i="22"/>
  <c r="G38" i="21"/>
  <c r="G19" i="21"/>
  <c r="E26" i="17"/>
  <c r="D7" i="19"/>
  <c r="D58" i="19"/>
  <c r="D14" i="19"/>
  <c r="J6" i="22"/>
  <c r="E18" i="17"/>
  <c r="H8" i="24"/>
  <c r="F34" i="21"/>
  <c r="E14" i="23"/>
  <c r="E30" i="17"/>
  <c r="D55" i="19"/>
  <c r="D21" i="19"/>
  <c r="D31" i="19"/>
  <c r="D12" i="19"/>
  <c r="D44" i="19"/>
  <c r="H7" i="24"/>
  <c r="J21" i="22"/>
  <c r="E26" i="23"/>
  <c r="D25" i="19"/>
  <c r="D13" i="19"/>
  <c r="E9" i="23"/>
  <c r="E25" i="17"/>
  <c r="J5" i="22"/>
  <c r="D39" i="19"/>
  <c r="J29" i="22"/>
  <c r="G10" i="21"/>
  <c r="E16" i="17"/>
  <c r="E23" i="17"/>
  <c r="E7" i="23"/>
  <c r="E10" i="17"/>
  <c r="D20" i="19"/>
  <c r="E37" i="23"/>
  <c r="E52" i="23"/>
  <c r="G46" i="21"/>
  <c r="D11" i="19"/>
  <c r="G49" i="21"/>
  <c r="D19" i="19"/>
  <c r="H5" i="24"/>
  <c r="D46" i="19"/>
  <c r="J23" i="22"/>
  <c r="G48" i="21"/>
  <c r="G47" i="21"/>
  <c r="D59" i="19"/>
  <c r="G6" i="21"/>
  <c r="J26" i="22"/>
  <c r="D27" i="19"/>
  <c r="D22" i="19"/>
  <c r="D38" i="19"/>
  <c r="D53" i="19"/>
  <c r="D54" i="19"/>
  <c r="E12" i="23"/>
  <c r="J35" i="22"/>
  <c r="J40" i="22"/>
  <c r="D28" i="19"/>
  <c r="C29" i="19"/>
  <c r="D29" i="19" s="1"/>
  <c r="H168" i="24"/>
  <c r="H149" i="24"/>
  <c r="H121" i="24"/>
  <c r="H163" i="24"/>
  <c r="H75" i="24"/>
  <c r="H83" i="24"/>
  <c r="H94" i="24"/>
  <c r="H106" i="24"/>
  <c r="H127" i="24"/>
  <c r="H132" i="24"/>
  <c r="H133" i="24"/>
  <c r="H63" i="24"/>
  <c r="H84" i="24"/>
  <c r="H147" i="24"/>
  <c r="H189" i="24"/>
  <c r="H213" i="24"/>
  <c r="H225" i="24"/>
  <c r="H243" i="24"/>
  <c r="H19" i="24"/>
  <c r="H173" i="24"/>
  <c r="H46" i="24"/>
  <c r="H169" i="24"/>
  <c r="H64" i="24"/>
  <c r="H112" i="24"/>
  <c r="H184" i="24"/>
  <c r="H202" i="24"/>
  <c r="H226" i="24"/>
  <c r="H232" i="24"/>
  <c r="H9" i="24"/>
  <c r="H138" i="24"/>
  <c r="H119" i="24"/>
  <c r="H45" i="24"/>
  <c r="H65" i="24"/>
  <c r="H113" i="24"/>
  <c r="H155" i="24"/>
  <c r="H76" i="24"/>
  <c r="H129" i="24"/>
  <c r="H183" i="24"/>
  <c r="H207" i="24"/>
  <c r="H219" i="24"/>
  <c r="H249" i="24"/>
  <c r="H175" i="24"/>
  <c r="H85" i="24"/>
  <c r="H52" i="24"/>
  <c r="H87" i="24"/>
  <c r="H130" i="24"/>
  <c r="H190" i="24"/>
  <c r="H208" i="24"/>
  <c r="H238" i="24"/>
  <c r="H144" i="24"/>
  <c r="H143" i="24"/>
  <c r="H57" i="24"/>
  <c r="H69" i="24"/>
  <c r="H81" i="24"/>
  <c r="H101" i="24"/>
  <c r="H252" i="24"/>
  <c r="H13" i="24"/>
  <c r="H79" i="24"/>
  <c r="H111" i="24"/>
  <c r="H195" i="24"/>
  <c r="H237" i="24"/>
  <c r="H137" i="24"/>
  <c r="H77" i="24"/>
  <c r="H214" i="24"/>
  <c r="H250" i="24"/>
  <c r="H145" i="24"/>
  <c r="H157" i="24"/>
  <c r="H58" i="24"/>
  <c r="H70" i="24"/>
  <c r="H93" i="24"/>
  <c r="H105" i="24"/>
  <c r="H14" i="24"/>
  <c r="H174" i="24"/>
  <c r="H51" i="24"/>
  <c r="H177" i="24"/>
  <c r="H201" i="24"/>
  <c r="H231" i="24"/>
  <c r="H126" i="24"/>
  <c r="H139" i="24"/>
  <c r="H99" i="24"/>
  <c r="H153" i="24"/>
  <c r="H196" i="24"/>
  <c r="H220" i="24"/>
  <c r="H244" i="24"/>
  <c r="H98" i="24"/>
  <c r="H73" i="24"/>
  <c r="H229" i="24"/>
  <c r="H193" i="24"/>
  <c r="H216" i="24"/>
  <c r="H150" i="24"/>
  <c r="H240" i="24"/>
  <c r="H180" i="24"/>
  <c r="H221" i="24"/>
  <c r="H185" i="24"/>
  <c r="H148" i="24"/>
  <c r="H55" i="24"/>
  <c r="H123" i="24"/>
  <c r="H224" i="24"/>
  <c r="H188" i="24"/>
  <c r="H89" i="24"/>
  <c r="H104" i="24"/>
  <c r="H120" i="24"/>
  <c r="H131" i="24"/>
  <c r="H108" i="24"/>
  <c r="H66" i="24"/>
  <c r="H164" i="24"/>
  <c r="H128" i="24"/>
  <c r="H62" i="24"/>
  <c r="H61" i="24"/>
  <c r="H223" i="24"/>
  <c r="H187" i="24"/>
  <c r="H204" i="24"/>
  <c r="H92" i="24"/>
  <c r="H228" i="24"/>
  <c r="H15" i="24"/>
  <c r="H215" i="24"/>
  <c r="H179" i="24"/>
  <c r="H118" i="24"/>
  <c r="H49" i="24"/>
  <c r="H117" i="24"/>
  <c r="H218" i="24"/>
  <c r="H182" i="24"/>
  <c r="H71" i="24"/>
  <c r="H68" i="24"/>
  <c r="H17" i="24"/>
  <c r="H125" i="24"/>
  <c r="H102" i="24"/>
  <c r="H60" i="24"/>
  <c r="H158" i="24"/>
  <c r="H122" i="24"/>
  <c r="H171" i="24"/>
  <c r="H217" i="24"/>
  <c r="H181" i="24"/>
  <c r="H186" i="24"/>
  <c r="H50" i="24"/>
  <c r="H222" i="24"/>
  <c r="H245" i="24"/>
  <c r="H209" i="24"/>
  <c r="H80" i="24"/>
  <c r="H251" i="24"/>
  <c r="H165" i="24"/>
  <c r="H248" i="24"/>
  <c r="H110" i="24"/>
  <c r="H59" i="24"/>
  <c r="H18" i="24"/>
  <c r="H11" i="24"/>
  <c r="H10" i="24"/>
  <c r="H96" i="24"/>
  <c r="H54" i="24"/>
  <c r="H116" i="24"/>
  <c r="H235" i="24"/>
  <c r="H199" i="24"/>
  <c r="H234" i="24"/>
  <c r="H192" i="24"/>
  <c r="H191" i="24"/>
  <c r="H154" i="24"/>
  <c r="H67" i="24"/>
  <c r="H194" i="24"/>
  <c r="H95" i="24"/>
  <c r="H161" i="24"/>
  <c r="H170" i="24"/>
  <c r="H134" i="24"/>
  <c r="H166" i="24"/>
  <c r="H212" i="24"/>
  <c r="H152" i="24"/>
  <c r="H82" i="24"/>
  <c r="H135" i="24"/>
  <c r="H151" i="24"/>
  <c r="H114" i="24"/>
  <c r="H142" i="24"/>
  <c r="H247" i="24"/>
  <c r="H211" i="24"/>
  <c r="H16" i="24"/>
  <c r="H100" i="24"/>
  <c r="H160" i="24"/>
  <c r="H210" i="24"/>
  <c r="H239" i="24"/>
  <c r="H203" i="24"/>
  <c r="H56" i="24"/>
  <c r="H103" i="24"/>
  <c r="H159" i="24"/>
  <c r="H242" i="24"/>
  <c r="H206" i="24"/>
  <c r="H86" i="24"/>
  <c r="H53" i="24"/>
  <c r="H12" i="24"/>
  <c r="H115" i="24"/>
  <c r="H74" i="24"/>
  <c r="H90" i="24"/>
  <c r="H48" i="24"/>
  <c r="H146" i="24"/>
  <c r="H78" i="24"/>
  <c r="H140" i="24"/>
  <c r="H227" i="24"/>
  <c r="H230" i="24"/>
  <c r="H156" i="24"/>
  <c r="H72" i="24"/>
  <c r="H109" i="24"/>
  <c r="H241" i="24"/>
  <c r="H205" i="24"/>
  <c r="H136" i="24"/>
  <c r="H88" i="24"/>
  <c r="H124" i="24"/>
  <c r="H198" i="24"/>
  <c r="H233" i="24"/>
  <c r="H197" i="24"/>
  <c r="H172" i="24"/>
  <c r="H91" i="24"/>
  <c r="H141" i="24"/>
  <c r="H236" i="24"/>
  <c r="H200" i="24"/>
  <c r="H107" i="24"/>
  <c r="H47" i="24"/>
  <c r="H162" i="24"/>
  <c r="H167" i="24"/>
  <c r="H20" i="24"/>
  <c r="H176" i="24"/>
  <c r="H97" i="24"/>
  <c r="H246" i="24"/>
  <c r="H258" i="24"/>
  <c r="H178" i="24"/>
  <c r="H44" i="24"/>
  <c r="H256" i="24"/>
  <c r="E5" i="17"/>
  <c r="E8" i="17"/>
  <c r="G29" i="21"/>
  <c r="E35" i="23"/>
  <c r="D41" i="19"/>
  <c r="E19" i="17"/>
  <c r="E29" i="17"/>
  <c r="D43" i="19"/>
  <c r="D9" i="19"/>
  <c r="J44" i="22"/>
  <c r="G40" i="21"/>
  <c r="D49" i="19"/>
  <c r="H26" i="24"/>
  <c r="D36" i="19"/>
  <c r="D42" i="19"/>
  <c r="J43" i="22"/>
  <c r="D32" i="19"/>
  <c r="J25" i="22"/>
  <c r="D16" i="19"/>
  <c r="D15" i="19"/>
  <c r="D51" i="19"/>
  <c r="D50" i="19"/>
  <c r="E17" i="17"/>
  <c r="E41" i="23"/>
  <c r="H6" i="24"/>
  <c r="G8" i="21"/>
  <c r="F12" i="21"/>
  <c r="G5" i="21"/>
  <c r="E21" i="17"/>
  <c r="E14" i="17"/>
  <c r="G22" i="24"/>
  <c r="C11" i="20" s="1"/>
  <c r="D11" i="20" s="1"/>
  <c r="G254" i="24"/>
  <c r="H254" i="24" s="1"/>
  <c r="J9" i="22"/>
  <c r="J14" i="22"/>
  <c r="D48" i="19"/>
  <c r="D30" i="23"/>
  <c r="G27" i="21"/>
  <c r="J31" i="22"/>
  <c r="F57" i="21"/>
  <c r="G41" i="21"/>
  <c r="I46" i="22"/>
  <c r="E53" i="23"/>
  <c r="D65" i="23"/>
  <c r="J13" i="22"/>
  <c r="E8" i="23"/>
  <c r="G32" i="21"/>
  <c r="E54" i="23"/>
  <c r="E57" i="23"/>
  <c r="I16" i="22"/>
  <c r="E59" i="23"/>
  <c r="G28" i="21"/>
  <c r="E28" i="23"/>
  <c r="G40" i="24"/>
  <c r="E17" i="23" l="1"/>
  <c r="C15" i="20"/>
  <c r="D15" i="20" s="1"/>
  <c r="G34" i="21"/>
  <c r="G12" i="21"/>
  <c r="C8" i="20"/>
  <c r="D27" i="17"/>
  <c r="E24" i="17"/>
  <c r="H22" i="24"/>
  <c r="C25" i="20"/>
  <c r="D25" i="20" s="1"/>
  <c r="C60" i="19"/>
  <c r="D56" i="19"/>
  <c r="C18" i="20"/>
  <c r="D18" i="20" s="1"/>
  <c r="H40" i="24"/>
  <c r="C22" i="20"/>
  <c r="G57" i="21"/>
  <c r="E30" i="23"/>
  <c r="C17" i="20"/>
  <c r="E65" i="23"/>
  <c r="C24" i="20"/>
  <c r="D24" i="20" s="1"/>
  <c r="J16" i="22"/>
  <c r="C9" i="20"/>
  <c r="D9" i="20" s="1"/>
  <c r="C23" i="20"/>
  <c r="D23" i="20" s="1"/>
  <c r="J46" i="22"/>
  <c r="D8" i="20"/>
  <c r="E27" i="17" l="1"/>
  <c r="D31" i="17"/>
  <c r="D60" i="19"/>
  <c r="H39" i="16"/>
  <c r="I39" i="16" s="1"/>
  <c r="D17" i="20"/>
  <c r="C19" i="20"/>
  <c r="D19" i="20" s="1"/>
  <c r="C12" i="20"/>
  <c r="C26" i="20"/>
  <c r="D26" i="20" s="1"/>
  <c r="D22" i="20"/>
  <c r="H37" i="16" l="1"/>
  <c r="I37" i="16" s="1"/>
  <c r="E31" i="17"/>
  <c r="C30" i="20"/>
  <c r="D12" i="20"/>
  <c r="H41" i="16" l="1"/>
  <c r="D30" i="20"/>
  <c r="I41" i="16" l="1"/>
  <c r="H44" i="16"/>
  <c r="I44" i="16" s="1"/>
  <c r="I47" i="16" s="1"/>
</calcChain>
</file>

<file path=xl/sharedStrings.xml><?xml version="1.0" encoding="utf-8"?>
<sst xmlns="http://schemas.openxmlformats.org/spreadsheetml/2006/main" count="412" uniqueCount="307">
  <si>
    <t>Kosten</t>
  </si>
  <si>
    <t xml:space="preserve">Kosten </t>
  </si>
  <si>
    <t>€</t>
  </si>
  <si>
    <t>Stellenplan</t>
  </si>
  <si>
    <t>Hauswirtschaft</t>
  </si>
  <si>
    <t>Hausmeister</t>
  </si>
  <si>
    <t>Zwischensumme</t>
  </si>
  <si>
    <t>Personalnebenaufwand</t>
  </si>
  <si>
    <t>Stellen-Nr.</t>
  </si>
  <si>
    <t>Funktion</t>
  </si>
  <si>
    <t>Anlage 2</t>
  </si>
  <si>
    <t>Gesamtbetrag</t>
  </si>
  <si>
    <t>Summe</t>
  </si>
  <si>
    <t>Einrichtung:</t>
  </si>
  <si>
    <t>Antragszeitraum:</t>
  </si>
  <si>
    <t>Träger:</t>
  </si>
  <si>
    <t>Erzieher</t>
  </si>
  <si>
    <t>Verwaltung</t>
  </si>
  <si>
    <t>II</t>
  </si>
  <si>
    <t>I</t>
  </si>
  <si>
    <t>Personalkosten</t>
  </si>
  <si>
    <t>Sachkosten</t>
  </si>
  <si>
    <t>Anlage</t>
  </si>
  <si>
    <t>III</t>
  </si>
  <si>
    <t>II a</t>
  </si>
  <si>
    <t>II b</t>
  </si>
  <si>
    <t>II c</t>
  </si>
  <si>
    <t>II d</t>
  </si>
  <si>
    <t>II e</t>
  </si>
  <si>
    <t>Betreuungsaufwand</t>
  </si>
  <si>
    <t>je  Beleg.tag</t>
  </si>
  <si>
    <t>I a</t>
  </si>
  <si>
    <t>I b</t>
  </si>
  <si>
    <t>Personalkosten gesamt</t>
  </si>
  <si>
    <t>Sozialpädagoge</t>
  </si>
  <si>
    <t>II f)</t>
  </si>
  <si>
    <t xml:space="preserve">Datum: </t>
  </si>
  <si>
    <t>Leistungsangebot:</t>
  </si>
  <si>
    <t>Betreutes Einzelwohnen</t>
  </si>
  <si>
    <t>Mutter-Kind-Betreuung</t>
  </si>
  <si>
    <t>sonstiges:_________________</t>
  </si>
  <si>
    <t>Qualifikation</t>
  </si>
  <si>
    <t>Bewirtschaftungskosten</t>
  </si>
  <si>
    <t>Gesamtentgelt</t>
  </si>
  <si>
    <t>Anlage 3</t>
  </si>
  <si>
    <t xml:space="preserve">Name: </t>
  </si>
  <si>
    <t>Adresse :</t>
  </si>
  <si>
    <t xml:space="preserve">Ort: </t>
  </si>
  <si>
    <t>Ansprechpartner:</t>
  </si>
  <si>
    <t>Tel / E-Mail:</t>
  </si>
  <si>
    <t>Geschäftsleitung</t>
  </si>
  <si>
    <t>Päd. Leitung</t>
  </si>
  <si>
    <t>Verwaltungsbedarf Einrichtung</t>
  </si>
  <si>
    <t>Sachkosten gesamt</t>
  </si>
  <si>
    <t>Gebäude</t>
  </si>
  <si>
    <t>Fahrzeuge</t>
  </si>
  <si>
    <t>Ausstattung</t>
  </si>
  <si>
    <t>III a</t>
  </si>
  <si>
    <t>III b</t>
  </si>
  <si>
    <t>III c</t>
  </si>
  <si>
    <t>III d</t>
  </si>
  <si>
    <t>kalkulierte</t>
  </si>
  <si>
    <t>Zwischensumme Leitung und Verwaltung</t>
  </si>
  <si>
    <t>Zwischensumme Betreuungsdienst</t>
  </si>
  <si>
    <t>Zwischensumme Wirtschaftsdienst</t>
  </si>
  <si>
    <t>Summe a</t>
  </si>
  <si>
    <t>Summe b</t>
  </si>
  <si>
    <t>Bruttoverdienst inkl. Arbeitgeberanteil und Sonderzahlungen</t>
  </si>
  <si>
    <t>I c</t>
  </si>
  <si>
    <t>Wirtschaftsbedarf / Verbrauchsmaterial</t>
  </si>
  <si>
    <t>betriebsnotwendige Investitionen</t>
  </si>
  <si>
    <t>betriebsnotwendige Investitionen gesamt</t>
  </si>
  <si>
    <t>3. Betriebserlaubnis vom:</t>
  </si>
  <si>
    <t>5. Konzeption vom:</t>
  </si>
  <si>
    <t>6. Qualitätsentwickl.vereinbarung vom:</t>
  </si>
  <si>
    <t>9. Belegungstage (Divisor):</t>
  </si>
  <si>
    <t>4. Leistungsbeschreibung vom:</t>
  </si>
  <si>
    <t>2. In Betrieb seit:</t>
  </si>
  <si>
    <t>Derzeit gezahltes Entgelt:</t>
  </si>
  <si>
    <t>1. Geschäftsleitung</t>
  </si>
  <si>
    <t>2. Verwaltungspersonal</t>
  </si>
  <si>
    <t>3. Päd. Leitung</t>
  </si>
  <si>
    <t>4. Erzieher/innen</t>
  </si>
  <si>
    <t>13. Erlöse (Erläuterung)</t>
  </si>
  <si>
    <t>1. Lebensmittel</t>
  </si>
  <si>
    <t>3. Wasser/Abwasser</t>
  </si>
  <si>
    <t>4. Energie</t>
  </si>
  <si>
    <t>5. Brennstoffe</t>
  </si>
  <si>
    <t xml:space="preserve">6. Steuern </t>
  </si>
  <si>
    <t xml:space="preserve">7. Versicherungen </t>
  </si>
  <si>
    <t xml:space="preserve">8. Gebühren </t>
  </si>
  <si>
    <t>9. Gartenpflege</t>
  </si>
  <si>
    <t>11. Haus-, Fensterreinigung</t>
  </si>
  <si>
    <t>12. Wäschereinigung.-pflege</t>
  </si>
  <si>
    <t>13. Hausverbrauchsmittel</t>
  </si>
  <si>
    <t>16. kultureller Aufwand</t>
  </si>
  <si>
    <t xml:space="preserve">17. Spiel-u. Beschäftigungsmaterial </t>
  </si>
  <si>
    <t>18. Therapiematerial</t>
  </si>
  <si>
    <t>19. Körperpflege/Hygiene</t>
  </si>
  <si>
    <t>21. Fernseh- und Rundfunkgebühren</t>
  </si>
  <si>
    <t>35. Erlöse (Erläuterung)</t>
  </si>
  <si>
    <t>10. Aktueller Hauptbeleger:</t>
  </si>
  <si>
    <t>1. Vereinbarungszeitraum:</t>
  </si>
  <si>
    <t>bisher vereinb.</t>
  </si>
  <si>
    <t>11. Durchschn. Belegung im letzten Kalenderjahr:</t>
  </si>
  <si>
    <t>5. Sozialarbeiter/Sozialpädagogen</t>
  </si>
  <si>
    <t>6. Sonderdienste (z.Bsp. Psychologe)</t>
  </si>
  <si>
    <t>7. Hauswirtschaft</t>
  </si>
  <si>
    <t>8. Küche</t>
  </si>
  <si>
    <t>9. Hausmeister</t>
  </si>
  <si>
    <t>11. Aus- und Fortbildung</t>
  </si>
  <si>
    <t>12. Beiträge Berufsgenossenschaft</t>
  </si>
  <si>
    <t>13. Sonstiges (Erläuterung)</t>
  </si>
  <si>
    <t>14. Erlöse (Erläuterung)</t>
  </si>
  <si>
    <t>20. Zeitungen/Zeitschriften</t>
  </si>
  <si>
    <t>Grundsatz:</t>
  </si>
  <si>
    <t>13. Betreuungsumfang:</t>
  </si>
  <si>
    <t>14. Fahrzeughaltung inkl. Versicherung und 
       Steuern und Mobilitätskosten</t>
  </si>
  <si>
    <t>25. Bürobedarf</t>
  </si>
  <si>
    <t>26. Telefon u. Porto</t>
  </si>
  <si>
    <t>27. Fachliteratur / Zeitungen</t>
  </si>
  <si>
    <t>28. Reisekosten</t>
  </si>
  <si>
    <t>31. Verbandsbeiträge</t>
  </si>
  <si>
    <t>32. Prüfungs- und Beratungskosten</t>
  </si>
  <si>
    <t>33. Versicherungen</t>
  </si>
  <si>
    <t xml:space="preserve">Abschreibungen für Gebäude </t>
  </si>
  <si>
    <t>jährliche Abschreibung in €</t>
  </si>
  <si>
    <t>Summe Abschreibungen Gebäude</t>
  </si>
  <si>
    <t>Abschreibungen für Ausstattung</t>
  </si>
  <si>
    <t>Inventar, technische Betriebsanlagen und Geräte</t>
  </si>
  <si>
    <t>Summe Abschreibungen Ausstattung</t>
  </si>
  <si>
    <t>Abschreibungen für Fahrzeuge</t>
  </si>
  <si>
    <t xml:space="preserve">Fahrzeuge </t>
  </si>
  <si>
    <t>Summe Abschreibungen Fahrzeuge</t>
  </si>
  <si>
    <t>Summe Instandhaltung Ausstattung</t>
  </si>
  <si>
    <t>Summe Instandhaltung Fahrzeuge</t>
  </si>
  <si>
    <t xml:space="preserve">Fremdkapitalzinsen für Gebäude </t>
  </si>
  <si>
    <t>Fremdkapitalzinsen für Fahrzeuge</t>
  </si>
  <si>
    <t>Fremdkapitalzinsen für Ausstattung</t>
  </si>
  <si>
    <t>Darlehenszweck</t>
  </si>
  <si>
    <t>Zinssatz
%</t>
  </si>
  <si>
    <t>Summe Fremdkapitalzinsen Gebäude</t>
  </si>
  <si>
    <t>Summe Fremdkapitalzinsen Fahrzeuge</t>
  </si>
  <si>
    <t>Summe Fremdkapitalzinsen Ausstattung</t>
  </si>
  <si>
    <t>Summe Instandhaltung Gebäude - Eigentum</t>
  </si>
  <si>
    <t>Summe Instandhaltung Gebäude - Miete</t>
  </si>
  <si>
    <t>je Beleg.tag</t>
  </si>
  <si>
    <t xml:space="preserve">Mieten / Pachten für Gebäude </t>
  </si>
  <si>
    <t xml:space="preserve">Gebäude </t>
  </si>
  <si>
    <t>Leasing für Fahrzeuge</t>
  </si>
  <si>
    <t>Leasing für Ausstattung</t>
  </si>
  <si>
    <t>Summe Mieten / Pachten Gebäude</t>
  </si>
  <si>
    <t>Summe Leasing Fahrzeuge</t>
  </si>
  <si>
    <t>Summe Leasing Ausstattung</t>
  </si>
  <si>
    <t>2. Fremdkapitalzinsen (Anlage 3.2)</t>
  </si>
  <si>
    <t>6. Fremdkapitalzinsen  (Anlage 3.2)</t>
  </si>
  <si>
    <t>10. Fremdkapitalzinsen  (Anlage 3.2)</t>
  </si>
  <si>
    <t>3. Kaltmiete, Pachten (Anlage 3.3)</t>
  </si>
  <si>
    <t>7. Leasing (Anlage 3.3)</t>
  </si>
  <si>
    <t>11. Leasing (Anlage 3.3)</t>
  </si>
  <si>
    <t>4. Abschreibungen (Anlage 3.4)</t>
  </si>
  <si>
    <t>8. Abschreibungen (Anlage 3.4)</t>
  </si>
  <si>
    <t>12. Abschreibungen (Anlage 3.4)</t>
  </si>
  <si>
    <t>Erläuterungen</t>
  </si>
  <si>
    <t>je  Belegungstag</t>
  </si>
  <si>
    <t>Tarifzugehörigkeit / Tarifgebiet:</t>
  </si>
  <si>
    <t>Stellennr.</t>
  </si>
  <si>
    <t>Betriebszu-
gehörigkeit seit</t>
  </si>
  <si>
    <t>Wo-AZ i.Std</t>
  </si>
  <si>
    <t xml:space="preserve">Bruttoverdienst inkl. Arbeitgeberanteil </t>
  </si>
  <si>
    <t>Ist-Tarifgru.</t>
  </si>
  <si>
    <t>1. Instandhaltungs- und Wartungskosten (Anlage 3.1)</t>
  </si>
  <si>
    <t>5. Instandhaltungs- und Wartungskosten (Anlage 3.1)</t>
  </si>
  <si>
    <t>9. Instandhaltungs- und Wartungskosten (Anlage 3.1)</t>
  </si>
  <si>
    <r>
      <t xml:space="preserve">gemäß SGB VIII §78c - Vergütungen für Investitionen können nur berücksichtigt werden, wenn der zuständige Träger der 
öffentlichen Jugendhilfe der Investitionsmaßnahme </t>
    </r>
    <r>
      <rPr>
        <b/>
        <u/>
        <sz val="11"/>
        <rFont val="Calibri"/>
        <family val="2"/>
      </rPr>
      <t>vorher</t>
    </r>
    <r>
      <rPr>
        <sz val="11"/>
        <rFont val="Calibri"/>
        <family val="2"/>
      </rPr>
      <t xml:space="preserve"> zugestimmt hat. Förderungen aus öffentlichen Mitteln sind anzurechnen.</t>
    </r>
  </si>
  <si>
    <t>Gebäude und zu Gebäuden gehörende techn. Anlagen</t>
  </si>
  <si>
    <t>Anschaffungs- /
Herstellungsjahr</t>
  </si>
  <si>
    <t>Anschaffungs- / Herstellungskosten abzüglich öffentlicher Zuschüsse
€</t>
  </si>
  <si>
    <t>Baukostenindex Herstellungsjahr</t>
  </si>
  <si>
    <t>jährlicher Instandhaltungs-
betrag in €
(1% der hochgerechneten Anschaffungskosten)</t>
  </si>
  <si>
    <t>je Belegungstag in €</t>
  </si>
  <si>
    <t>jährliche Nettokaltmiete
€</t>
  </si>
  <si>
    <t>jährlicher Instandhaltungs-
betrag in €
(1% der jährlichen Nettokaltmiete)</t>
  </si>
  <si>
    <t>jährlicher Instandhaltungs-
betrag in €
(1% der Anschaffungskosten)</t>
  </si>
  <si>
    <t>Darlehensgeber</t>
  </si>
  <si>
    <t>Darlehens-
nummer</t>
  </si>
  <si>
    <t>Darlehens-
aufnahme
Jahr</t>
  </si>
  <si>
    <t>Darlehens-
aufnahme
Betrag €</t>
  </si>
  <si>
    <t>Darlehens-
summe zu Beginn des Vereinbarungs-
zeitraumes</t>
  </si>
  <si>
    <t>Zinsen p.a.
€</t>
  </si>
  <si>
    <t>Nettokaltmiete
monatlich
€</t>
  </si>
  <si>
    <t>Nettokaltmiete 
jährlich
€</t>
  </si>
  <si>
    <t>Leasingrate 
monatlich
€</t>
  </si>
  <si>
    <t>Leasingrate
jährlich
€</t>
  </si>
  <si>
    <t>Anschaffungs- / Herstellungskosten abzüglich öffentlicher Zuschüsse</t>
  </si>
  <si>
    <t>Erzieher / Teamleiter</t>
  </si>
  <si>
    <t>handw. Erzieh.dienst</t>
  </si>
  <si>
    <t>Therapeut / Psychologe</t>
  </si>
  <si>
    <t>23. Versicherung für Kinder</t>
  </si>
  <si>
    <t>Wohngruppe</t>
  </si>
  <si>
    <t>Angebote mit innewohnender päd. Fachkraft</t>
  </si>
  <si>
    <t>Jugendwohngemeinschaften</t>
  </si>
  <si>
    <t>Inobhutnahmen/Notdienste/Clearingstellen</t>
  </si>
  <si>
    <t>Tagesgruppen</t>
  </si>
  <si>
    <t>Wohnstätten der Einrichtungen nach SGB XII</t>
  </si>
  <si>
    <t>Begleitete Elternschaft</t>
  </si>
  <si>
    <t>Wohnheime/Internate</t>
  </si>
  <si>
    <t>* laut Rahmenvertrag für das Land Brandenburg von 1999</t>
  </si>
  <si>
    <t>GmbH</t>
  </si>
  <si>
    <t>GbR</t>
  </si>
  <si>
    <t>im HRG einetragener Kaufmann</t>
  </si>
  <si>
    <t>gGmbH</t>
  </si>
  <si>
    <t>Nachweis bitte beifügen</t>
  </si>
  <si>
    <t>KG</t>
  </si>
  <si>
    <t>eG</t>
  </si>
  <si>
    <t>AG</t>
  </si>
  <si>
    <t>Einzelunternehmer</t>
  </si>
  <si>
    <t>eingetragener Verein</t>
  </si>
  <si>
    <t>von</t>
  </si>
  <si>
    <t>bis</t>
  </si>
  <si>
    <t>8. Auslastungsgrad in % * :</t>
  </si>
  <si>
    <t>12. VZE päd Personal:</t>
  </si>
  <si>
    <t>Unternehmensform:</t>
  </si>
  <si>
    <t>Kalkulationsblatt - Angebot</t>
  </si>
  <si>
    <t>14. davon Platzfreihaltegeld bei Abwesenheit 90% *</t>
  </si>
  <si>
    <t xml:space="preserve">         (z.B:        24h  365 Tage)</t>
  </si>
  <si>
    <t>Stellenschlüssel 1:100 Plätze</t>
  </si>
  <si>
    <t>Stellenschlüssel 1:40 Plätze</t>
  </si>
  <si>
    <t>Jahreswert  1,0 VZE</t>
  </si>
  <si>
    <t>34. fremde Verwaltungsleistungen (Erläuterung)</t>
  </si>
  <si>
    <t>Spitzenverb-and:</t>
  </si>
  <si>
    <t>Name</t>
  </si>
  <si>
    <t>Unterschrift</t>
  </si>
  <si>
    <t>Datum</t>
  </si>
  <si>
    <t>Ich versichere die Vollständigkeit und Richtigkeit der obigen und den Anlagen enthaltenen Angaben.</t>
  </si>
  <si>
    <t>Gr. I</t>
  </si>
  <si>
    <t>Gr. III</t>
  </si>
  <si>
    <t>Gr. IV</t>
  </si>
  <si>
    <t>22. Medienbudget</t>
  </si>
  <si>
    <t>ggf. Warmmietanteil</t>
  </si>
  <si>
    <t>z.B. Toilettenpapier, Leuchtmittel, Hausschmuck</t>
  </si>
  <si>
    <t>nur für therapeutische Einrichtungen</t>
  </si>
  <si>
    <t>Haftpflicht</t>
  </si>
  <si>
    <t>Eintrittsgelder, Geschenke an Dritte</t>
  </si>
  <si>
    <t>Stellenschlüssel bis zu 1:30 Plätze in Abhängigkeit der Übernahme Instanhaltungsaufwand und /oder Übernahme anderer Dienste für die Einrichtung</t>
  </si>
  <si>
    <t>Instandhaltung und Wartung für Gebäude - Eigentum</t>
  </si>
  <si>
    <t>Instandhaltung und Wartung für Gebäude - Miete</t>
  </si>
  <si>
    <t>Instandhaltung und Wartung für Fahrzeuge</t>
  </si>
  <si>
    <t>Instandhaltung und Wartung für Ausstattung</t>
  </si>
  <si>
    <t>in der Regel in Position 14. enthalten</t>
  </si>
  <si>
    <t>VZE</t>
  </si>
  <si>
    <t>Ist VZE</t>
  </si>
  <si>
    <t>Zuschläge für Nach-, Sa, So-, und Feiertage</t>
  </si>
  <si>
    <t>Freiwilliges Soziales Jahr</t>
  </si>
  <si>
    <t xml:space="preserve">Bruttoverdienst inkl. Arbeitgeberanteil
und Sonderzahlungen sowie Umlagen € </t>
  </si>
  <si>
    <t>Azubis außerhalb des Stellenschlüssels</t>
  </si>
  <si>
    <t>10. Sonstige   * (Erläuterung Anlage 1.1)</t>
  </si>
  <si>
    <t>Küchenkraft</t>
  </si>
  <si>
    <t>Sonstige PK</t>
  </si>
  <si>
    <t>24. Sonstiges (Erläuterung) oder Pauschale</t>
  </si>
  <si>
    <t>15. Sonstiges (Erläuterung) oder Pauschale ohne 14.</t>
  </si>
  <si>
    <t xml:space="preserve">10. Sonstiges (Erläuterung) </t>
  </si>
  <si>
    <t>Hausapotheke - s.a. Nebenkostenrichtlinie</t>
  </si>
  <si>
    <t>ggf. im Warmietanteil s.u.</t>
  </si>
  <si>
    <r>
      <t xml:space="preserve">ggf.  Pauschale wenn </t>
    </r>
    <r>
      <rPr>
        <sz val="11"/>
        <rFont val="Arial"/>
        <family val="2"/>
      </rPr>
      <t>≤</t>
    </r>
    <r>
      <rPr>
        <sz val="11"/>
        <rFont val="Calibri"/>
        <family val="2"/>
      </rPr>
      <t xml:space="preserve"> Orientierungsw.*</t>
    </r>
  </si>
  <si>
    <t xml:space="preserve">Abschreibungs-satz </t>
  </si>
  <si>
    <t>Abschreibungs-satz )</t>
  </si>
  <si>
    <t>Abschreibungs-satz max. 2%!)</t>
  </si>
  <si>
    <t>*Erläuterung: 
Wenn Orientierungswerte in der Richtlinie aufgeführt sind, ist bei Einhaltung dieser eine Untersetzung der Kosten  nicht mehr erforderlich - der Pauschalwert wird dann jeweils bei Sonstiges eingetragen.</t>
  </si>
  <si>
    <r>
      <rPr>
        <b/>
        <sz val="11"/>
        <rFont val="Calibri"/>
        <family val="2"/>
      </rPr>
      <t>Gesondert auszuweisen,</t>
    </r>
    <r>
      <rPr>
        <sz val="11"/>
        <rFont val="Calibri"/>
        <family val="2"/>
      </rPr>
      <t xml:space="preserve">
enthält u. a. Kraftstoffe, km-Pauschale und ÖPNV- Kostenfür die Einrichtung</t>
    </r>
  </si>
  <si>
    <t>30. Verwaltungsgemeinkosten oder Pauschale</t>
  </si>
  <si>
    <t xml:space="preserve"> einrichtungabhängig, für Heimgruppen Stellenschlüssel bis zu 1:18 Plätze ohne zusätzliche Küchenkraft</t>
  </si>
  <si>
    <t>Erfahrungsstufe</t>
  </si>
  <si>
    <t>Verwaltungsbedarf Träger Overheadp. 5%</t>
  </si>
  <si>
    <t>Personalaufwand Overheadpauschale 7 % oder der PK 1. und 2. untersetzt</t>
  </si>
  <si>
    <t>Anlage 1 Personalkosten/Stellenplan</t>
  </si>
  <si>
    <t xml:space="preserve">Anlage 1.1 Personalkosten - Einzelaufstellung </t>
  </si>
  <si>
    <t>Anlage 2 -Sachkosten</t>
  </si>
  <si>
    <t>Anlage 3.1 -Instandhaltung und Wartung</t>
  </si>
  <si>
    <t>Anlage 3.4 -Abschreibungen</t>
  </si>
  <si>
    <t xml:space="preserve"> Anlage 3.3 -Mieten, Pachten, Leasing</t>
  </si>
  <si>
    <t>Anlage 3.2 -Fremdkapitalzinsen</t>
  </si>
  <si>
    <t>Anlage 3 -Investitonskosten (Zusammanfassung)</t>
  </si>
  <si>
    <t>Anlage 1</t>
  </si>
  <si>
    <t xml:space="preserve">29. Sonstiges (Erläuterung) oder Pauschale </t>
  </si>
  <si>
    <t>7% der PK Pos 3.-10.</t>
  </si>
  <si>
    <t>3.</t>
  </si>
  <si>
    <t>7% der PK Pos 3.-22.</t>
  </si>
  <si>
    <t>Overhead PK</t>
  </si>
  <si>
    <t>Stellenschlüssel bis zu 1:30 Plätze in Abhängigkeit der Übernahme Instandhaltungsaufwand und /oder Übernahme anderer Dienste für die Einrichtung</t>
  </si>
  <si>
    <t>7. Kapazität lt. Betriebserlaubnis:</t>
  </si>
  <si>
    <t>informativ Summe ohne Fahrzeughaltung</t>
  </si>
  <si>
    <t>Nutzungsdauer</t>
  </si>
  <si>
    <t>Gr. IIa</t>
  </si>
  <si>
    <t>Gr. IIb</t>
  </si>
  <si>
    <t>Reduzierung Abschreibungen Kostensatz nach 1 Jahr</t>
  </si>
  <si>
    <t>Reduzierung Abschreibungen Kostensatz nach 5 Jahren</t>
  </si>
  <si>
    <t>Ia Wird über Anlage 1.1 ausgefüllt!</t>
  </si>
  <si>
    <t>2. medizinischer Bedarf</t>
  </si>
  <si>
    <t>Wird bis auf Erlöse und Erläuterung über Anlagen 3.1 - 3.4 gefüllt!</t>
  </si>
  <si>
    <t>Anzahl</t>
  </si>
  <si>
    <t>Kalkulationsjahr</t>
  </si>
  <si>
    <t>Zuschläge für Nacht-, Sa, So-, und Feiertage</t>
  </si>
  <si>
    <t>pauschal 7 % vom PK für  Personal der Einrichtung möglich</t>
  </si>
  <si>
    <t xml:space="preserve"> einrichtungsabhängig, für Heimgruppen Stellenschlüssel bis zu 1:18 Plätze ohne zusätzliche Küchenkraft</t>
  </si>
  <si>
    <t>ggf. im Warmietanteil s.u., Rundfunkgebühr</t>
  </si>
  <si>
    <t>s. Bewirtschaftungskosten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</si>
</sst>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_ ;\-#,##0.00\ "/>
    <numFmt numFmtId="167" formatCode="0.000"/>
    <numFmt numFmtId="168" formatCode="#,##0.00\ &quot;€&quot;"/>
    <numFmt numFmtId="169" formatCode="#,##0.00\ &quot;DM&quot;;[Red]\-#,##0.00\ &quot;DM&quot;"/>
    <numFmt numFmtId="170" formatCode="#,##0.00\ _€"/>
    <numFmt numFmtId="171" formatCode="_-* #,##0.00\ [$€-1]_-;\-* #,##0.00\ [$€-1]_-;_-* &quot;-&quot;??\ [$€-1]_-"/>
    <numFmt numFmtId="172" formatCode="_(&quot;$&quot;* #,##0_);_(&quot;$&quot;* \(#,##0\);_(&quot;$&quot;* &quot;-&quot;_);_(@_)"/>
    <numFmt numFmtId="173" formatCode="_-* #,##0.000\ _€_-;\-* #,##0.000\ _€_-;_-* &quot;-&quot;??\ _€_-;_-@_-"/>
  </numFmts>
  <fonts count="4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0"/>
      <name val="Calibri"/>
      <family val="2"/>
    </font>
    <font>
      <b/>
      <i/>
      <sz val="11"/>
      <name val="Calibri"/>
      <family val="2"/>
    </font>
    <font>
      <sz val="8"/>
      <name val="Arial"/>
      <family val="2"/>
    </font>
    <font>
      <b/>
      <sz val="14"/>
      <name val="Calibri"/>
      <family val="2"/>
    </font>
    <font>
      <sz val="14"/>
      <name val="Calibri"/>
      <family val="2"/>
    </font>
    <font>
      <i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6"/>
      <color indexed="9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6"/>
      <color indexed="8"/>
      <name val="Calibri"/>
      <family val="2"/>
    </font>
    <font>
      <b/>
      <u/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8"/>
      <name val="Calibri"/>
      <family val="2"/>
    </font>
    <font>
      <b/>
      <sz val="18"/>
      <name val="Calibri"/>
      <family val="2"/>
    </font>
    <font>
      <sz val="10"/>
      <name val="Arial"/>
      <family val="2"/>
    </font>
    <font>
      <sz val="11"/>
      <color theme="0" tint="-0.499984740745262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trike/>
      <sz val="1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 tint="-9.9948118533890809E-2"/>
      </patternFill>
    </fill>
    <fill>
      <patternFill patternType="gray0625">
        <bgColor theme="6" tint="0.39994506668294322"/>
      </patternFill>
    </fill>
    <fill>
      <patternFill patternType="solid">
        <fgColor theme="0" tint="-9.991760002441481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gray0625"/>
    </fill>
    <fill>
      <patternFill patternType="solid">
        <fgColor theme="6" tint="0.399914548173467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darkTrellis">
        <bgColor indexed="22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23" fillId="4" borderId="0" applyNumberFormat="0" applyBorder="0" applyAlignment="0" applyProtection="0"/>
    <xf numFmtId="165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" fillId="0" borderId="0"/>
    <xf numFmtId="0" fontId="26" fillId="0" borderId="0"/>
    <xf numFmtId="169" fontId="26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30" fillId="0" borderId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3" borderId="0" applyNumberFormat="0" applyBorder="0" applyAlignment="0" applyProtection="0"/>
    <xf numFmtId="0" fontId="31" fillId="17" borderId="0" applyNumberFormat="0" applyBorder="0" applyAlignment="0" applyProtection="0"/>
    <xf numFmtId="0" fontId="31" fillId="16" borderId="0" applyNumberFormat="0" applyBorder="0" applyAlignment="0" applyProtection="0"/>
    <xf numFmtId="0" fontId="31" fillId="18" borderId="0" applyNumberFormat="0" applyBorder="0" applyAlignment="0" applyProtection="0"/>
    <xf numFmtId="0" fontId="31" fillId="17" borderId="0" applyNumberFormat="0" applyBorder="0" applyAlignment="0" applyProtection="0"/>
    <xf numFmtId="0" fontId="32" fillId="19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16" borderId="0" applyNumberFormat="0" applyBorder="0" applyAlignment="0" applyProtection="0"/>
    <xf numFmtId="0" fontId="32" fillId="19" borderId="0" applyNumberFormat="0" applyBorder="0" applyAlignment="0" applyProtection="0"/>
    <xf numFmtId="0" fontId="32" fillId="13" borderId="0" applyNumberFormat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1">
    <xf numFmtId="0" fontId="0" fillId="0" borderId="0" xfId="0"/>
    <xf numFmtId="14" fontId="11" fillId="0" borderId="9" xfId="0" applyNumberFormat="1" applyFont="1" applyBorder="1" applyProtection="1">
      <protection locked="0"/>
    </xf>
    <xf numFmtId="0" fontId="3" fillId="6" borderId="4" xfId="1" applyFont="1" applyFill="1" applyBorder="1" applyAlignment="1">
      <alignment vertical="top"/>
    </xf>
    <xf numFmtId="4" fontId="4" fillId="3" borderId="9" xfId="2" applyNumberFormat="1" applyFont="1" applyFill="1" applyBorder="1" applyAlignment="1" applyProtection="1">
      <alignment vertical="top"/>
      <protection locked="0"/>
    </xf>
    <xf numFmtId="4" fontId="4" fillId="3" borderId="9" xfId="2" applyNumberFormat="1" applyFont="1" applyFill="1" applyBorder="1" applyAlignment="1" applyProtection="1">
      <alignment horizontal="right" vertical="top"/>
      <protection locked="0"/>
    </xf>
    <xf numFmtId="1" fontId="4" fillId="3" borderId="9" xfId="2" applyNumberFormat="1" applyFont="1" applyFill="1" applyBorder="1" applyAlignment="1" applyProtection="1">
      <alignment horizontal="right" vertical="top"/>
      <protection locked="0"/>
    </xf>
    <xf numFmtId="0" fontId="4" fillId="0" borderId="0" xfId="0" applyFont="1" applyProtection="1">
      <protection locked="0"/>
    </xf>
    <xf numFmtId="165" fontId="11" fillId="0" borderId="9" xfId="3" applyFont="1" applyBorder="1" applyAlignment="1" applyProtection="1">
      <alignment horizontal="center"/>
      <protection locked="0"/>
    </xf>
    <xf numFmtId="0" fontId="4" fillId="0" borderId="9" xfId="0" applyFont="1" applyBorder="1" applyProtection="1">
      <protection locked="0"/>
    </xf>
    <xf numFmtId="0" fontId="11" fillId="0" borderId="9" xfId="0" applyFont="1" applyBorder="1" applyProtection="1">
      <protection locked="0"/>
    </xf>
    <xf numFmtId="0" fontId="11" fillId="0" borderId="9" xfId="0" applyFont="1" applyBorder="1" applyAlignment="1" applyProtection="1">
      <alignment horizontal="right"/>
      <protection locked="0"/>
    </xf>
    <xf numFmtId="4" fontId="18" fillId="0" borderId="18" xfId="0" applyNumberFormat="1" applyFont="1" applyBorder="1" applyAlignment="1" applyProtection="1">
      <alignment horizontal="right"/>
      <protection locked="0"/>
    </xf>
    <xf numFmtId="4" fontId="18" fillId="0" borderId="11" xfId="0" applyNumberFormat="1" applyFont="1" applyBorder="1" applyAlignment="1" applyProtection="1">
      <alignment horizontal="right"/>
      <protection locked="0"/>
    </xf>
    <xf numFmtId="0" fontId="18" fillId="0" borderId="11" xfId="0" applyFont="1" applyBorder="1" applyAlignment="1" applyProtection="1">
      <alignment horizontal="right"/>
      <protection locked="0"/>
    </xf>
    <xf numFmtId="0" fontId="18" fillId="0" borderId="11" xfId="0" applyFont="1" applyBorder="1" applyProtection="1">
      <protection locked="0"/>
    </xf>
    <xf numFmtId="0" fontId="11" fillId="0" borderId="0" xfId="0" applyFont="1" applyProtection="1"/>
    <xf numFmtId="0" fontId="4" fillId="0" borderId="0" xfId="0" applyFont="1" applyProtection="1"/>
    <xf numFmtId="0" fontId="13" fillId="0" borderId="0" xfId="0" applyFont="1" applyProtection="1"/>
    <xf numFmtId="0" fontId="14" fillId="0" borderId="0" xfId="0" applyFont="1" applyAlignment="1" applyProtection="1">
      <alignment horizontal="center"/>
    </xf>
    <xf numFmtId="0" fontId="14" fillId="0" borderId="0" xfId="0" applyFont="1" applyProtection="1"/>
    <xf numFmtId="0" fontId="10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right"/>
    </xf>
    <xf numFmtId="0" fontId="15" fillId="0" borderId="0" xfId="0" applyFont="1" applyBorder="1" applyAlignment="1" applyProtection="1"/>
    <xf numFmtId="0" fontId="12" fillId="0" borderId="10" xfId="0" applyFont="1" applyBorder="1" applyAlignment="1" applyProtection="1">
      <alignment horizontal="left" vertical="top"/>
    </xf>
    <xf numFmtId="0" fontId="4" fillId="0" borderId="0" xfId="0" applyFont="1" applyAlignment="1" applyProtection="1">
      <alignment vertical="top"/>
    </xf>
    <xf numFmtId="0" fontId="12" fillId="0" borderId="8" xfId="0" applyFont="1" applyBorder="1" applyAlignment="1" applyProtection="1">
      <alignment horizontal="left" vertical="top"/>
    </xf>
    <xf numFmtId="0" fontId="12" fillId="0" borderId="7" xfId="0" applyFont="1" applyBorder="1" applyAlignment="1" applyProtection="1">
      <alignment horizontal="left" vertical="top"/>
    </xf>
    <xf numFmtId="0" fontId="11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right"/>
    </xf>
    <xf numFmtId="0" fontId="11" fillId="0" borderId="0" xfId="0" applyFont="1" applyBorder="1" applyProtection="1"/>
    <xf numFmtId="0" fontId="12" fillId="0" borderId="0" xfId="0" applyFont="1" applyBorder="1" applyProtection="1"/>
    <xf numFmtId="2" fontId="11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/>
    </xf>
    <xf numFmtId="2" fontId="11" fillId="0" borderId="0" xfId="0" applyNumberFormat="1" applyFont="1" applyBorder="1" applyAlignment="1" applyProtection="1">
      <alignment horizontal="center"/>
    </xf>
    <xf numFmtId="0" fontId="4" fillId="0" borderId="0" xfId="0" applyFont="1" applyBorder="1" applyProtection="1"/>
    <xf numFmtId="165" fontId="11" fillId="0" borderId="0" xfId="3" applyFont="1" applyBorder="1" applyAlignment="1" applyProtection="1">
      <alignment horizontal="center"/>
    </xf>
    <xf numFmtId="0" fontId="3" fillId="4" borderId="3" xfId="1" applyFont="1" applyBorder="1" applyProtection="1"/>
    <xf numFmtId="0" fontId="16" fillId="4" borderId="1" xfId="1" applyFont="1" applyBorder="1" applyProtection="1"/>
    <xf numFmtId="0" fontId="16" fillId="4" borderId="3" xfId="1" applyFont="1" applyBorder="1" applyAlignment="1" applyProtection="1">
      <alignment horizontal="center"/>
    </xf>
    <xf numFmtId="0" fontId="16" fillId="4" borderId="10" xfId="1" applyFont="1" applyBorder="1" applyAlignment="1" applyProtection="1">
      <alignment horizontal="center"/>
    </xf>
    <xf numFmtId="0" fontId="7" fillId="0" borderId="0" xfId="0" applyFont="1" applyProtection="1"/>
    <xf numFmtId="0" fontId="3" fillId="4" borderId="4" xfId="1" applyFont="1" applyBorder="1" applyProtection="1"/>
    <xf numFmtId="0" fontId="16" fillId="4" borderId="0" xfId="1" applyFont="1" applyBorder="1" applyProtection="1"/>
    <xf numFmtId="0" fontId="16" fillId="4" borderId="4" xfId="1" applyFont="1" applyBorder="1" applyAlignment="1" applyProtection="1">
      <alignment horizontal="center"/>
    </xf>
    <xf numFmtId="0" fontId="16" fillId="4" borderId="8" xfId="1" applyFont="1" applyBorder="1" applyAlignment="1" applyProtection="1">
      <alignment horizontal="center"/>
    </xf>
    <xf numFmtId="0" fontId="16" fillId="4" borderId="3" xfId="1" applyFont="1" applyBorder="1" applyAlignment="1" applyProtection="1">
      <alignment horizontal="right"/>
    </xf>
    <xf numFmtId="0" fontId="16" fillId="4" borderId="4" xfId="1" applyFont="1" applyBorder="1" applyAlignment="1" applyProtection="1">
      <alignment horizontal="right"/>
    </xf>
    <xf numFmtId="0" fontId="3" fillId="4" borderId="5" xfId="1" applyFont="1" applyBorder="1" applyProtection="1"/>
    <xf numFmtId="0" fontId="16" fillId="4" borderId="5" xfId="1" applyFont="1" applyBorder="1" applyProtection="1"/>
    <xf numFmtId="0" fontId="16" fillId="4" borderId="2" xfId="1" applyFont="1" applyBorder="1" applyProtection="1"/>
    <xf numFmtId="0" fontId="16" fillId="4" borderId="5" xfId="1" applyFont="1" applyBorder="1" applyAlignment="1" applyProtection="1">
      <alignment horizontal="center"/>
    </xf>
    <xf numFmtId="0" fontId="16" fillId="4" borderId="5" xfId="1" applyFont="1" applyBorder="1" applyAlignment="1" applyProtection="1">
      <alignment horizontal="right"/>
    </xf>
    <xf numFmtId="0" fontId="17" fillId="0" borderId="0" xfId="0" applyFont="1" applyBorder="1" applyProtection="1"/>
    <xf numFmtId="0" fontId="18" fillId="0" borderId="4" xfId="0" applyFont="1" applyBorder="1" applyAlignment="1" applyProtection="1">
      <alignment horizontal="center"/>
    </xf>
    <xf numFmtId="0" fontId="18" fillId="0" borderId="8" xfId="0" applyFont="1" applyBorder="1" applyAlignment="1" applyProtection="1">
      <alignment horizontal="center"/>
    </xf>
    <xf numFmtId="0" fontId="18" fillId="0" borderId="8" xfId="0" applyFont="1" applyBorder="1" applyProtection="1"/>
    <xf numFmtId="0" fontId="18" fillId="2" borderId="11" xfId="0" applyFont="1" applyFill="1" applyBorder="1" applyProtection="1"/>
    <xf numFmtId="0" fontId="18" fillId="0" borderId="0" xfId="0" applyFont="1" applyBorder="1" applyProtection="1"/>
    <xf numFmtId="0" fontId="3" fillId="4" borderId="6" xfId="1" applyFont="1" applyBorder="1" applyProtection="1"/>
    <xf numFmtId="0" fontId="18" fillId="0" borderId="6" xfId="0" applyFont="1" applyBorder="1" applyAlignment="1" applyProtection="1">
      <alignment horizontal="center"/>
    </xf>
    <xf numFmtId="0" fontId="18" fillId="0" borderId="14" xfId="0" applyFont="1" applyBorder="1" applyAlignment="1" applyProtection="1">
      <alignment horizontal="center"/>
    </xf>
    <xf numFmtId="4" fontId="18" fillId="2" borderId="18" xfId="3" applyNumberFormat="1" applyFont="1" applyFill="1" applyBorder="1" applyAlignment="1" applyProtection="1">
      <alignment horizontal="right"/>
    </xf>
    <xf numFmtId="4" fontId="18" fillId="2" borderId="11" xfId="3" applyNumberFormat="1" applyFont="1" applyFill="1" applyBorder="1" applyAlignment="1" applyProtection="1">
      <alignment horizontal="right"/>
    </xf>
    <xf numFmtId="0" fontId="17" fillId="0" borderId="8" xfId="0" applyFont="1" applyBorder="1" applyAlignment="1" applyProtection="1">
      <alignment horizontal="left"/>
    </xf>
    <xf numFmtId="0" fontId="18" fillId="0" borderId="11" xfId="0" applyFont="1" applyBorder="1" applyAlignment="1" applyProtection="1">
      <alignment horizontal="center"/>
    </xf>
    <xf numFmtId="4" fontId="18" fillId="2" borderId="11" xfId="3" applyNumberFormat="1" applyFont="1" applyFill="1" applyBorder="1" applyProtection="1"/>
    <xf numFmtId="0" fontId="17" fillId="2" borderId="10" xfId="0" applyFont="1" applyFill="1" applyBorder="1" applyProtection="1"/>
    <xf numFmtId="0" fontId="17" fillId="2" borderId="15" xfId="0" applyFont="1" applyFill="1" applyBorder="1" applyAlignment="1" applyProtection="1">
      <alignment horizontal="center"/>
    </xf>
    <xf numFmtId="0" fontId="17" fillId="2" borderId="10" xfId="0" applyFont="1" applyFill="1" applyBorder="1" applyAlignment="1" applyProtection="1">
      <alignment horizontal="center"/>
    </xf>
    <xf numFmtId="4" fontId="18" fillId="2" borderId="15" xfId="3" applyNumberFormat="1" applyFont="1" applyFill="1" applyBorder="1" applyProtection="1"/>
    <xf numFmtId="0" fontId="18" fillId="2" borderId="7" xfId="0" applyFont="1" applyFill="1" applyBorder="1" applyAlignment="1" applyProtection="1">
      <alignment horizontal="center"/>
    </xf>
    <xf numFmtId="4" fontId="17" fillId="2" borderId="16" xfId="3" applyNumberFormat="1" applyFont="1" applyFill="1" applyBorder="1" applyProtection="1"/>
    <xf numFmtId="0" fontId="18" fillId="0" borderId="0" xfId="0" applyFont="1" applyProtection="1"/>
    <xf numFmtId="0" fontId="18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right"/>
    </xf>
    <xf numFmtId="2" fontId="4" fillId="0" borderId="0" xfId="0" applyNumberFormat="1" applyFont="1" applyProtection="1"/>
    <xf numFmtId="0" fontId="4" fillId="0" borderId="15" xfId="0" applyFont="1" applyBorder="1" applyProtection="1"/>
    <xf numFmtId="2" fontId="3" fillId="0" borderId="0" xfId="0" applyNumberFormat="1" applyFont="1" applyProtection="1"/>
    <xf numFmtId="0" fontId="3" fillId="0" borderId="16" xfId="0" applyFont="1" applyBorder="1" applyProtection="1"/>
    <xf numFmtId="0" fontId="3" fillId="0" borderId="0" xfId="0" applyFont="1" applyProtection="1"/>
    <xf numFmtId="0" fontId="3" fillId="4" borderId="9" xfId="1" applyFont="1" applyBorder="1" applyProtection="1"/>
    <xf numFmtId="0" fontId="18" fillId="2" borderId="12" xfId="0" applyFont="1" applyFill="1" applyBorder="1" applyProtection="1"/>
    <xf numFmtId="0" fontId="18" fillId="2" borderId="9" xfId="0" applyFont="1" applyFill="1" applyBorder="1" applyAlignment="1" applyProtection="1">
      <alignment horizontal="center"/>
    </xf>
    <xf numFmtId="0" fontId="18" fillId="2" borderId="13" xfId="0" applyFont="1" applyFill="1" applyBorder="1" applyProtection="1"/>
    <xf numFmtId="166" fontId="18" fillId="2" borderId="17" xfId="3" applyNumberFormat="1" applyFont="1" applyFill="1" applyBorder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5" fillId="0" borderId="0" xfId="0" applyFont="1" applyProtection="1"/>
    <xf numFmtId="0" fontId="8" fillId="0" borderId="0" xfId="0" applyFont="1" applyProtection="1"/>
    <xf numFmtId="0" fontId="4" fillId="0" borderId="0" xfId="0" applyFont="1" applyFill="1" applyProtection="1"/>
    <xf numFmtId="0" fontId="4" fillId="2" borderId="9" xfId="0" applyFont="1" applyFill="1" applyBorder="1" applyProtection="1"/>
    <xf numFmtId="0" fontId="4" fillId="0" borderId="0" xfId="0" applyFont="1" applyBorder="1" applyAlignment="1" applyProtection="1">
      <alignment vertical="top"/>
    </xf>
    <xf numFmtId="0" fontId="3" fillId="4" borderId="8" xfId="1" applyFont="1" applyBorder="1" applyProtection="1"/>
    <xf numFmtId="0" fontId="4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0" xfId="0" applyFont="1" applyAlignment="1" applyProtection="1">
      <alignment horizontal="left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4" fontId="4" fillId="0" borderId="0" xfId="0" applyNumberFormat="1" applyFont="1" applyAlignment="1" applyProtection="1">
      <alignment horizontal="center"/>
    </xf>
    <xf numFmtId="0" fontId="6" fillId="4" borderId="3" xfId="1" applyFont="1" applyBorder="1" applyProtection="1"/>
    <xf numFmtId="0" fontId="3" fillId="4" borderId="1" xfId="1" applyFont="1" applyBorder="1" applyProtection="1"/>
    <xf numFmtId="0" fontId="3" fillId="4" borderId="0" xfId="1" applyFont="1" applyBorder="1" applyProtection="1"/>
    <xf numFmtId="4" fontId="3" fillId="4" borderId="3" xfId="1" applyNumberFormat="1" applyFont="1" applyBorder="1" applyAlignment="1" applyProtection="1">
      <alignment horizontal="right"/>
    </xf>
    <xf numFmtId="4" fontId="3" fillId="4" borderId="15" xfId="1" applyNumberFormat="1" applyFont="1" applyBorder="1" applyAlignment="1" applyProtection="1">
      <alignment horizontal="right"/>
    </xf>
    <xf numFmtId="0" fontId="3" fillId="4" borderId="11" xfId="1" applyFont="1" applyBorder="1" applyAlignment="1" applyProtection="1">
      <alignment horizontal="left"/>
    </xf>
    <xf numFmtId="0" fontId="3" fillId="4" borderId="2" xfId="1" applyFont="1" applyBorder="1" applyProtection="1"/>
    <xf numFmtId="4" fontId="3" fillId="4" borderId="5" xfId="1" applyNumberFormat="1" applyFont="1" applyBorder="1" applyAlignment="1" applyProtection="1">
      <alignment horizontal="right"/>
    </xf>
    <xf numFmtId="4" fontId="3" fillId="4" borderId="11" xfId="1" applyNumberFormat="1" applyFont="1" applyBorder="1" applyAlignment="1" applyProtection="1">
      <alignment horizontal="right"/>
    </xf>
    <xf numFmtId="0" fontId="5" fillId="0" borderId="0" xfId="0" applyFont="1" applyBorder="1" applyProtection="1"/>
    <xf numFmtId="4" fontId="4" fillId="2" borderId="9" xfId="3" applyNumberFormat="1" applyFont="1" applyFill="1" applyBorder="1" applyAlignment="1" applyProtection="1">
      <alignment horizontal="right"/>
    </xf>
    <xf numFmtId="0" fontId="5" fillId="0" borderId="1" xfId="0" applyFont="1" applyBorder="1" applyProtection="1"/>
    <xf numFmtId="0" fontId="4" fillId="0" borderId="2" xfId="0" applyFont="1" applyBorder="1" applyProtection="1"/>
    <xf numFmtId="0" fontId="4" fillId="0" borderId="13" xfId="0" applyFont="1" applyFill="1" applyBorder="1" applyProtection="1"/>
    <xf numFmtId="4" fontId="4" fillId="0" borderId="17" xfId="3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wrapText="1"/>
    </xf>
    <xf numFmtId="4" fontId="4" fillId="0" borderId="17" xfId="0" applyNumberFormat="1" applyFont="1" applyFill="1" applyBorder="1" applyAlignment="1" applyProtection="1">
      <alignment horizontal="right"/>
    </xf>
    <xf numFmtId="0" fontId="3" fillId="4" borderId="4" xfId="1" applyFont="1" applyBorder="1" applyAlignment="1" applyProtection="1">
      <alignment wrapText="1"/>
    </xf>
    <xf numFmtId="0" fontId="4" fillId="0" borderId="0" xfId="0" applyFont="1" applyAlignment="1" applyProtection="1">
      <alignment wrapText="1"/>
    </xf>
    <xf numFmtId="0" fontId="3" fillId="4" borderId="10" xfId="1" applyFont="1" applyBorder="1" applyProtection="1"/>
    <xf numFmtId="0" fontId="5" fillId="0" borderId="4" xfId="0" applyFont="1" applyBorder="1" applyProtection="1"/>
    <xf numFmtId="0" fontId="4" fillId="5" borderId="4" xfId="0" applyFont="1" applyFill="1" applyBorder="1" applyProtection="1"/>
    <xf numFmtId="0" fontId="4" fillId="0" borderId="9" xfId="0" applyFont="1" applyFill="1" applyBorder="1" applyProtection="1"/>
    <xf numFmtId="4" fontId="4" fillId="0" borderId="9" xfId="3" applyNumberFormat="1" applyFont="1" applyFill="1" applyBorder="1" applyAlignment="1" applyProtection="1">
      <alignment horizontal="right"/>
    </xf>
    <xf numFmtId="0" fontId="3" fillId="4" borderId="13" xfId="1" applyFont="1" applyBorder="1" applyProtection="1"/>
    <xf numFmtId="0" fontId="5" fillId="2" borderId="9" xfId="0" applyFont="1" applyFill="1" applyBorder="1" applyProtection="1"/>
    <xf numFmtId="4" fontId="4" fillId="0" borderId="0" xfId="0" applyNumberFormat="1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left"/>
    </xf>
    <xf numFmtId="4" fontId="4" fillId="0" borderId="9" xfId="3" applyNumberFormat="1" applyFont="1" applyFill="1" applyBorder="1" applyAlignment="1" applyProtection="1">
      <alignment horizontal="righ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wrapText="1"/>
      <protection locked="0"/>
    </xf>
    <xf numFmtId="0" fontId="3" fillId="4" borderId="11" xfId="1" applyFont="1" applyBorder="1" applyAlignment="1" applyProtection="1">
      <alignment horizontal="center"/>
    </xf>
    <xf numFmtId="4" fontId="4" fillId="0" borderId="9" xfId="0" applyNumberFormat="1" applyFont="1" applyFill="1" applyBorder="1" applyAlignment="1" applyProtection="1">
      <alignment horizontal="right"/>
    </xf>
    <xf numFmtId="4" fontId="4" fillId="5" borderId="8" xfId="3" applyNumberFormat="1" applyFont="1" applyFill="1" applyBorder="1" applyAlignment="1" applyProtection="1">
      <alignment horizontal="right"/>
    </xf>
    <xf numFmtId="0" fontId="5" fillId="0" borderId="0" xfId="5" applyFont="1" applyProtection="1"/>
    <xf numFmtId="0" fontId="4" fillId="0" borderId="0" xfId="5" applyFont="1" applyAlignment="1" applyProtection="1">
      <alignment vertical="top"/>
    </xf>
    <xf numFmtId="4" fontId="4" fillId="0" borderId="0" xfId="5" applyNumberFormat="1" applyFont="1" applyAlignment="1" applyProtection="1">
      <alignment vertical="top"/>
    </xf>
    <xf numFmtId="0" fontId="3" fillId="6" borderId="3" xfId="1" applyFont="1" applyFill="1" applyBorder="1" applyAlignment="1" applyProtection="1">
      <alignment vertical="top"/>
    </xf>
    <xf numFmtId="0" fontId="5" fillId="0" borderId="1" xfId="5" applyFont="1" applyBorder="1" applyAlignment="1" applyProtection="1">
      <alignment vertical="top"/>
    </xf>
    <xf numFmtId="0" fontId="4" fillId="0" borderId="1" xfId="5" applyFont="1" applyBorder="1" applyAlignment="1" applyProtection="1">
      <alignment vertical="top"/>
    </xf>
    <xf numFmtId="4" fontId="4" fillId="0" borderId="1" xfId="5" applyNumberFormat="1" applyFont="1" applyBorder="1" applyAlignment="1" applyProtection="1">
      <alignment vertical="top"/>
    </xf>
    <xf numFmtId="4" fontId="4" fillId="0" borderId="15" xfId="5" applyNumberFormat="1" applyFont="1" applyBorder="1" applyAlignment="1" applyProtection="1">
      <alignment vertical="top"/>
    </xf>
    <xf numFmtId="0" fontId="3" fillId="6" borderId="4" xfId="1" applyFont="1" applyFill="1" applyBorder="1" applyAlignment="1" applyProtection="1">
      <alignment vertical="top"/>
    </xf>
    <xf numFmtId="0" fontId="3" fillId="4" borderId="19" xfId="1" applyFont="1" applyBorder="1" applyAlignment="1" applyProtection="1">
      <alignment horizontal="left" vertical="top" wrapText="1"/>
    </xf>
    <xf numFmtId="0" fontId="3" fillId="4" borderId="19" xfId="1" applyFont="1" applyBorder="1" applyAlignment="1" applyProtection="1">
      <alignment horizontal="right" vertical="top" wrapText="1"/>
    </xf>
    <xf numFmtId="4" fontId="3" fillId="4" borderId="19" xfId="1" applyNumberFormat="1" applyFont="1" applyBorder="1" applyAlignment="1" applyProtection="1">
      <alignment horizontal="right" vertical="top" wrapText="1"/>
    </xf>
    <xf numFmtId="4" fontId="3" fillId="4" borderId="18" xfId="1" applyNumberFormat="1" applyFont="1" applyBorder="1" applyAlignment="1" applyProtection="1">
      <alignment horizontal="right" vertical="top" wrapText="1"/>
    </xf>
    <xf numFmtId="0" fontId="4" fillId="0" borderId="0" xfId="5" applyFont="1" applyBorder="1" applyAlignment="1" applyProtection="1">
      <alignment vertical="top"/>
    </xf>
    <xf numFmtId="4" fontId="4" fillId="0" borderId="0" xfId="5" applyNumberFormat="1" applyFont="1" applyFill="1" applyBorder="1" applyAlignment="1" applyProtection="1">
      <alignment vertical="top"/>
    </xf>
    <xf numFmtId="4" fontId="4" fillId="0" borderId="11" xfId="5" applyNumberFormat="1" applyFont="1" applyFill="1" applyBorder="1" applyAlignment="1" applyProtection="1">
      <alignment vertical="top"/>
    </xf>
    <xf numFmtId="0" fontId="3" fillId="6" borderId="5" xfId="1" applyFont="1" applyFill="1" applyBorder="1" applyAlignment="1" applyProtection="1">
      <alignment vertical="top"/>
    </xf>
    <xf numFmtId="0" fontId="5" fillId="2" borderId="0" xfId="5" applyFont="1" applyFill="1" applyBorder="1" applyAlignment="1" applyProtection="1">
      <alignment vertical="top"/>
    </xf>
    <xf numFmtId="0" fontId="5" fillId="5" borderId="0" xfId="5" applyFont="1" applyFill="1" applyBorder="1" applyAlignment="1" applyProtection="1">
      <alignment vertical="top"/>
    </xf>
    <xf numFmtId="4" fontId="5" fillId="5" borderId="0" xfId="5" applyNumberFormat="1" applyFont="1" applyFill="1" applyBorder="1" applyAlignment="1" applyProtection="1">
      <alignment vertical="top"/>
    </xf>
    <xf numFmtId="4" fontId="5" fillId="5" borderId="0" xfId="5" applyNumberFormat="1" applyFont="1" applyFill="1" applyBorder="1" applyAlignment="1" applyProtection="1">
      <alignment horizontal="center" vertical="top"/>
    </xf>
    <xf numFmtId="4" fontId="5" fillId="5" borderId="0" xfId="2" applyNumberFormat="1" applyFont="1" applyFill="1" applyBorder="1" applyAlignment="1" applyProtection="1">
      <alignment vertical="top"/>
    </xf>
    <xf numFmtId="4" fontId="5" fillId="5" borderId="11" xfId="2" applyNumberFormat="1" applyFont="1" applyFill="1" applyBorder="1" applyAlignment="1" applyProtection="1">
      <alignment vertical="top"/>
    </xf>
    <xf numFmtId="0" fontId="3" fillId="0" borderId="12" xfId="1" applyFont="1" applyFill="1" applyBorder="1" applyAlignment="1" applyProtection="1">
      <alignment vertical="top"/>
    </xf>
    <xf numFmtId="0" fontId="4" fillId="0" borderId="12" xfId="5" applyFont="1" applyFill="1" applyBorder="1" applyAlignment="1" applyProtection="1">
      <alignment vertical="top" wrapText="1"/>
    </xf>
    <xf numFmtId="0" fontId="7" fillId="0" borderId="12" xfId="5" applyFont="1" applyFill="1" applyBorder="1" applyAlignment="1" applyProtection="1">
      <alignment vertical="top" wrapText="1"/>
    </xf>
    <xf numFmtId="4" fontId="4" fillId="0" borderId="12" xfId="5" applyNumberFormat="1" applyFont="1" applyFill="1" applyBorder="1" applyAlignment="1" applyProtection="1">
      <alignment vertical="top"/>
    </xf>
    <xf numFmtId="4" fontId="4" fillId="0" borderId="12" xfId="2" applyNumberFormat="1" applyFont="1" applyFill="1" applyBorder="1" applyAlignment="1" applyProtection="1">
      <alignment vertical="top"/>
    </xf>
    <xf numFmtId="0" fontId="3" fillId="0" borderId="1" xfId="1" applyFont="1" applyFill="1" applyBorder="1" applyAlignment="1" applyProtection="1">
      <alignment vertical="top"/>
    </xf>
    <xf numFmtId="0" fontId="4" fillId="0" borderId="1" xfId="5" applyFont="1" applyFill="1" applyBorder="1" applyAlignment="1" applyProtection="1">
      <alignment vertical="top" wrapText="1"/>
    </xf>
    <xf numFmtId="0" fontId="7" fillId="0" borderId="1" xfId="5" applyFont="1" applyFill="1" applyBorder="1" applyAlignment="1" applyProtection="1">
      <alignment vertical="top" wrapText="1"/>
    </xf>
    <xf numFmtId="4" fontId="4" fillId="0" borderId="1" xfId="5" applyNumberFormat="1" applyFont="1" applyFill="1" applyBorder="1" applyAlignment="1" applyProtection="1">
      <alignment vertical="top"/>
    </xf>
    <xf numFmtId="4" fontId="4" fillId="0" borderId="1" xfId="2" applyNumberFormat="1" applyFont="1" applyFill="1" applyBorder="1" applyAlignment="1" applyProtection="1">
      <alignment vertical="top"/>
    </xf>
    <xf numFmtId="0" fontId="3" fillId="0" borderId="0" xfId="1" applyFont="1" applyFill="1" applyBorder="1" applyAlignment="1" applyProtection="1">
      <alignment vertical="top"/>
    </xf>
    <xf numFmtId="0" fontId="4" fillId="0" borderId="0" xfId="5" applyFont="1" applyFill="1" applyBorder="1" applyAlignment="1" applyProtection="1">
      <alignment vertical="top" wrapText="1"/>
    </xf>
    <xf numFmtId="0" fontId="7" fillId="0" borderId="0" xfId="5" applyFont="1" applyFill="1" applyBorder="1" applyAlignment="1" applyProtection="1">
      <alignment vertical="top" wrapText="1"/>
    </xf>
    <xf numFmtId="4" fontId="4" fillId="0" borderId="0" xfId="2" applyNumberFormat="1" applyFont="1" applyFill="1" applyBorder="1" applyAlignment="1" applyProtection="1">
      <alignment vertical="top"/>
    </xf>
    <xf numFmtId="4" fontId="4" fillId="0" borderId="0" xfId="5" applyNumberFormat="1" applyFont="1" applyBorder="1" applyAlignment="1" applyProtection="1">
      <alignment vertical="top"/>
    </xf>
    <xf numFmtId="0" fontId="4" fillId="0" borderId="9" xfId="5" applyFont="1" applyBorder="1" applyAlignment="1" applyProtection="1">
      <alignment vertical="top"/>
      <protection locked="0"/>
    </xf>
    <xf numFmtId="0" fontId="4" fillId="0" borderId="17" xfId="5" applyFont="1" applyBorder="1" applyAlignment="1" applyProtection="1">
      <alignment vertical="top"/>
      <protection locked="0"/>
    </xf>
    <xf numFmtId="4" fontId="4" fillId="0" borderId="9" xfId="5" applyNumberFormat="1" applyFont="1" applyFill="1" applyBorder="1" applyAlignment="1" applyProtection="1">
      <alignment vertical="top"/>
      <protection locked="0"/>
    </xf>
    <xf numFmtId="4" fontId="4" fillId="0" borderId="9" xfId="5" applyNumberFormat="1" applyFont="1" applyFill="1" applyBorder="1" applyAlignment="1" applyProtection="1">
      <alignment horizontal="center" vertical="top"/>
      <protection locked="0"/>
    </xf>
    <xf numFmtId="4" fontId="4" fillId="5" borderId="9" xfId="2" applyNumberFormat="1" applyFont="1" applyFill="1" applyBorder="1" applyAlignment="1" applyProtection="1">
      <alignment vertical="top"/>
    </xf>
    <xf numFmtId="1" fontId="4" fillId="0" borderId="0" xfId="5" applyNumberFormat="1" applyFont="1" applyAlignment="1" applyProtection="1">
      <alignment horizontal="right" vertical="top"/>
    </xf>
    <xf numFmtId="4" fontId="4" fillId="0" borderId="0" xfId="5" applyNumberFormat="1" applyFont="1" applyAlignment="1" applyProtection="1">
      <alignment horizontal="right" vertical="top"/>
    </xf>
    <xf numFmtId="9" fontId="4" fillId="0" borderId="0" xfId="4" applyFont="1" applyAlignment="1" applyProtection="1">
      <alignment horizontal="right" vertical="top"/>
    </xf>
    <xf numFmtId="1" fontId="4" fillId="0" borderId="1" xfId="5" applyNumberFormat="1" applyFont="1" applyBorder="1" applyAlignment="1" applyProtection="1">
      <alignment horizontal="right" vertical="top"/>
    </xf>
    <xf numFmtId="4" fontId="4" fillId="0" borderId="1" xfId="5" applyNumberFormat="1" applyFont="1" applyBorder="1" applyAlignment="1" applyProtection="1">
      <alignment horizontal="right" vertical="top"/>
    </xf>
    <xf numFmtId="9" fontId="4" fillId="0" borderId="1" xfId="4" applyFont="1" applyBorder="1" applyAlignment="1" applyProtection="1">
      <alignment horizontal="right" vertical="top"/>
    </xf>
    <xf numFmtId="4" fontId="4" fillId="0" borderId="15" xfId="5" applyNumberFormat="1" applyFont="1" applyBorder="1" applyAlignment="1" applyProtection="1">
      <alignment horizontal="right" vertical="top"/>
    </xf>
    <xf numFmtId="0" fontId="3" fillId="4" borderId="19" xfId="1" applyFont="1" applyBorder="1" applyAlignment="1" applyProtection="1">
      <alignment horizontal="center" vertical="top" wrapText="1"/>
    </xf>
    <xf numFmtId="1" fontId="3" fillId="4" borderId="19" xfId="1" applyNumberFormat="1" applyFont="1" applyBorder="1" applyAlignment="1" applyProtection="1">
      <alignment horizontal="right" vertical="top" wrapText="1"/>
    </xf>
    <xf numFmtId="1" fontId="3" fillId="4" borderId="18" xfId="1" applyNumberFormat="1" applyFont="1" applyBorder="1" applyAlignment="1" applyProtection="1">
      <alignment horizontal="right" vertical="top" wrapText="1"/>
    </xf>
    <xf numFmtId="9" fontId="3" fillId="4" borderId="18" xfId="4" applyFont="1" applyFill="1" applyBorder="1" applyAlignment="1" applyProtection="1">
      <alignment horizontal="right" vertical="top" wrapText="1"/>
    </xf>
    <xf numFmtId="4" fontId="4" fillId="5" borderId="9" xfId="2" applyNumberFormat="1" applyFont="1" applyFill="1" applyBorder="1" applyAlignment="1" applyProtection="1">
      <alignment horizontal="right" vertical="top"/>
    </xf>
    <xf numFmtId="1" fontId="4" fillId="0" borderId="0" xfId="5" applyNumberFormat="1" applyFont="1" applyFill="1" applyBorder="1" applyAlignment="1" applyProtection="1">
      <alignment horizontal="right" vertical="top"/>
    </xf>
    <xf numFmtId="4" fontId="4" fillId="0" borderId="0" xfId="5" applyNumberFormat="1" applyFont="1" applyFill="1" applyBorder="1" applyAlignment="1" applyProtection="1">
      <alignment horizontal="right" vertical="top"/>
    </xf>
    <xf numFmtId="9" fontId="4" fillId="0" borderId="0" xfId="4" applyFont="1" applyFill="1" applyBorder="1" applyAlignment="1" applyProtection="1">
      <alignment horizontal="right" vertical="top"/>
    </xf>
    <xf numFmtId="4" fontId="4" fillId="0" borderId="11" xfId="5" applyNumberFormat="1" applyFont="1" applyFill="1" applyBorder="1" applyAlignment="1" applyProtection="1">
      <alignment horizontal="right" vertical="top"/>
    </xf>
    <xf numFmtId="1" fontId="5" fillId="5" borderId="0" xfId="5" applyNumberFormat="1" applyFont="1" applyFill="1" applyBorder="1" applyAlignment="1" applyProtection="1">
      <alignment horizontal="right" vertical="top"/>
    </xf>
    <xf numFmtId="4" fontId="5" fillId="5" borderId="0" xfId="2" applyNumberFormat="1" applyFont="1" applyFill="1" applyBorder="1" applyAlignment="1" applyProtection="1">
      <alignment horizontal="right" vertical="top"/>
    </xf>
    <xf numFmtId="9" fontId="5" fillId="5" borderId="0" xfId="4" applyFont="1" applyFill="1" applyBorder="1" applyAlignment="1" applyProtection="1">
      <alignment horizontal="right" vertical="top"/>
    </xf>
    <xf numFmtId="4" fontId="5" fillId="5" borderId="11" xfId="2" applyNumberFormat="1" applyFont="1" applyFill="1" applyBorder="1" applyAlignment="1" applyProtection="1">
      <alignment horizontal="right" vertical="top"/>
    </xf>
    <xf numFmtId="1" fontId="4" fillId="0" borderId="12" xfId="5" applyNumberFormat="1" applyFont="1" applyFill="1" applyBorder="1" applyAlignment="1" applyProtection="1">
      <alignment horizontal="right" vertical="top"/>
    </xf>
    <xf numFmtId="1" fontId="4" fillId="0" borderId="12" xfId="2" applyNumberFormat="1" applyFont="1" applyFill="1" applyBorder="1" applyAlignment="1" applyProtection="1">
      <alignment horizontal="right" vertical="top"/>
    </xf>
    <xf numFmtId="4" fontId="4" fillId="0" borderId="12" xfId="2" applyNumberFormat="1" applyFont="1" applyFill="1" applyBorder="1" applyAlignment="1" applyProtection="1">
      <alignment horizontal="right" vertical="top"/>
    </xf>
    <xf numFmtId="9" fontId="4" fillId="0" borderId="12" xfId="4" applyFont="1" applyFill="1" applyBorder="1" applyAlignment="1" applyProtection="1">
      <alignment horizontal="right" vertical="top"/>
    </xf>
    <xf numFmtId="1" fontId="4" fillId="0" borderId="1" xfId="5" applyNumberFormat="1" applyFont="1" applyFill="1" applyBorder="1" applyAlignment="1" applyProtection="1">
      <alignment horizontal="right" vertical="top"/>
    </xf>
    <xf numFmtId="1" fontId="4" fillId="0" borderId="1" xfId="2" applyNumberFormat="1" applyFont="1" applyFill="1" applyBorder="1" applyAlignment="1" applyProtection="1">
      <alignment horizontal="right" vertical="top"/>
    </xf>
    <xf numFmtId="4" fontId="4" fillId="0" borderId="1" xfId="2" applyNumberFormat="1" applyFont="1" applyFill="1" applyBorder="1" applyAlignment="1" applyProtection="1">
      <alignment horizontal="right" vertical="top"/>
    </xf>
    <xf numFmtId="9" fontId="4" fillId="0" borderId="1" xfId="4" applyFont="1" applyFill="1" applyBorder="1" applyAlignment="1" applyProtection="1">
      <alignment horizontal="right" vertical="top"/>
    </xf>
    <xf numFmtId="1" fontId="4" fillId="0" borderId="0" xfId="2" applyNumberFormat="1" applyFont="1" applyFill="1" applyBorder="1" applyAlignment="1" applyProtection="1">
      <alignment horizontal="right" vertical="top"/>
    </xf>
    <xf numFmtId="4" fontId="4" fillId="0" borderId="0" xfId="2" applyNumberFormat="1" applyFont="1" applyFill="1" applyBorder="1" applyAlignment="1" applyProtection="1">
      <alignment horizontal="right" vertical="top"/>
    </xf>
    <xf numFmtId="1" fontId="4" fillId="0" borderId="0" xfId="5" applyNumberFormat="1" applyFont="1" applyBorder="1" applyAlignment="1" applyProtection="1">
      <alignment horizontal="right" vertical="top"/>
    </xf>
    <xf numFmtId="4" fontId="4" fillId="0" borderId="0" xfId="5" applyNumberFormat="1" applyFont="1" applyBorder="1" applyAlignment="1" applyProtection="1">
      <alignment horizontal="right" vertical="top"/>
    </xf>
    <xf numFmtId="9" fontId="4" fillId="0" borderId="0" xfId="4" applyFont="1" applyBorder="1" applyAlignment="1" applyProtection="1">
      <alignment horizontal="right" vertical="top"/>
    </xf>
    <xf numFmtId="1" fontId="4" fillId="0" borderId="9" xfId="4" applyNumberFormat="1" applyFont="1" applyFill="1" applyBorder="1" applyAlignment="1" applyProtection="1">
      <alignment horizontal="right" vertical="top"/>
      <protection locked="0"/>
    </xf>
    <xf numFmtId="4" fontId="4" fillId="0" borderId="9" xfId="5" applyNumberFormat="1" applyFont="1" applyFill="1" applyBorder="1" applyAlignment="1" applyProtection="1">
      <alignment horizontal="right" vertical="top"/>
      <protection locked="0"/>
    </xf>
    <xf numFmtId="9" fontId="4" fillId="0" borderId="9" xfId="4" applyFont="1" applyFill="1" applyBorder="1" applyAlignment="1" applyProtection="1">
      <alignment horizontal="right" vertical="top"/>
      <protection locked="0"/>
    </xf>
    <xf numFmtId="0" fontId="4" fillId="0" borderId="0" xfId="5" applyFont="1" applyAlignment="1" applyProtection="1">
      <alignment horizontal="right" vertical="top"/>
    </xf>
    <xf numFmtId="0" fontId="4" fillId="0" borderId="1" xfId="5" applyFont="1" applyBorder="1" applyAlignment="1" applyProtection="1">
      <alignment horizontal="right" vertical="top"/>
    </xf>
    <xf numFmtId="0" fontId="4" fillId="0" borderId="0" xfId="5" applyFont="1" applyBorder="1" applyAlignment="1" applyProtection="1">
      <alignment horizontal="right" vertical="top"/>
    </xf>
    <xf numFmtId="4" fontId="4" fillId="3" borderId="0" xfId="5" applyNumberFormat="1" applyFont="1" applyFill="1" applyBorder="1" applyAlignment="1" applyProtection="1">
      <alignment horizontal="right" vertical="top"/>
    </xf>
    <xf numFmtId="0" fontId="5" fillId="5" borderId="0" xfId="5" applyFont="1" applyFill="1" applyBorder="1" applyAlignment="1" applyProtection="1">
      <alignment horizontal="right" vertical="top"/>
    </xf>
    <xf numFmtId="4" fontId="5" fillId="5" borderId="0" xfId="5" applyNumberFormat="1" applyFont="1" applyFill="1" applyBorder="1" applyAlignment="1" applyProtection="1">
      <alignment horizontal="right" vertical="top"/>
    </xf>
    <xf numFmtId="0" fontId="7" fillId="0" borderId="12" xfId="5" applyFont="1" applyFill="1" applyBorder="1" applyAlignment="1" applyProtection="1">
      <alignment horizontal="right" vertical="top" wrapText="1"/>
    </xf>
    <xf numFmtId="4" fontId="4" fillId="0" borderId="12" xfId="5" applyNumberFormat="1" applyFont="1" applyFill="1" applyBorder="1" applyAlignment="1" applyProtection="1">
      <alignment horizontal="right" vertical="top"/>
    </xf>
    <xf numFmtId="0" fontId="7" fillId="0" borderId="1" xfId="5" applyFont="1" applyFill="1" applyBorder="1" applyAlignment="1" applyProtection="1">
      <alignment horizontal="right" vertical="top" wrapText="1"/>
    </xf>
    <xf numFmtId="4" fontId="4" fillId="0" borderId="1" xfId="5" applyNumberFormat="1" applyFont="1" applyFill="1" applyBorder="1" applyAlignment="1" applyProtection="1">
      <alignment horizontal="right" vertical="top"/>
    </xf>
    <xf numFmtId="0" fontId="7" fillId="0" borderId="0" xfId="5" applyFont="1" applyFill="1" applyBorder="1" applyAlignment="1" applyProtection="1">
      <alignment horizontal="right" vertical="top" wrapText="1"/>
    </xf>
    <xf numFmtId="0" fontId="4" fillId="0" borderId="17" xfId="5" applyFont="1" applyBorder="1" applyAlignment="1" applyProtection="1">
      <alignment horizontal="right" vertical="top"/>
      <protection locked="0"/>
    </xf>
    <xf numFmtId="10" fontId="4" fillId="0" borderId="9" xfId="4" applyNumberFormat="1" applyFont="1" applyFill="1" applyBorder="1" applyAlignment="1" applyProtection="1">
      <alignment horizontal="right" vertical="top"/>
      <protection locked="0"/>
    </xf>
    <xf numFmtId="0" fontId="10" fillId="0" borderId="0" xfId="0" applyFont="1" applyProtection="1"/>
    <xf numFmtId="14" fontId="11" fillId="0" borderId="9" xfId="0" applyNumberFormat="1" applyFont="1" applyBorder="1" applyAlignment="1" applyProtection="1">
      <alignment horizontal="right"/>
      <protection locked="0"/>
    </xf>
    <xf numFmtId="0" fontId="11" fillId="0" borderId="9" xfId="0" applyFont="1" applyBorder="1" applyAlignment="1" applyProtection="1">
      <alignment horizontal="left"/>
    </xf>
    <xf numFmtId="0" fontId="4" fillId="0" borderId="9" xfId="0" applyFont="1" applyBorder="1" applyAlignment="1" applyProtection="1">
      <alignment horizontal="left"/>
    </xf>
    <xf numFmtId="0" fontId="4" fillId="8" borderId="9" xfId="0" applyFont="1" applyFill="1" applyBorder="1" applyAlignment="1" applyProtection="1">
      <alignment horizontal="center" vertical="top"/>
      <protection locked="0"/>
    </xf>
    <xf numFmtId="4" fontId="4" fillId="9" borderId="8" xfId="3" applyNumberFormat="1" applyFont="1" applyFill="1" applyBorder="1" applyAlignment="1" applyProtection="1">
      <alignment horizontal="right"/>
      <protection locked="0"/>
    </xf>
    <xf numFmtId="0" fontId="5" fillId="11" borderId="4" xfId="0" applyFont="1" applyFill="1" applyBorder="1" applyProtection="1"/>
    <xf numFmtId="4" fontId="4" fillId="11" borderId="8" xfId="3" applyNumberFormat="1" applyFont="1" applyFill="1" applyBorder="1" applyAlignment="1" applyProtection="1">
      <alignment horizontal="right"/>
      <protection locked="0"/>
    </xf>
    <xf numFmtId="4" fontId="4" fillId="5" borderId="4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Protection="1"/>
    <xf numFmtId="0" fontId="34" fillId="0" borderId="0" xfId="0" applyFont="1" applyProtection="1"/>
    <xf numFmtId="49" fontId="11" fillId="0" borderId="9" xfId="0" applyNumberFormat="1" applyFont="1" applyBorder="1" applyAlignment="1" applyProtection="1">
      <protection locked="0"/>
    </xf>
    <xf numFmtId="0" fontId="34" fillId="0" borderId="0" xfId="0" applyFont="1" applyAlignment="1" applyProtection="1">
      <alignment horizontal="center"/>
    </xf>
    <xf numFmtId="14" fontId="33" fillId="0" borderId="0" xfId="0" applyNumberFormat="1" applyFont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center"/>
      <protection locked="0"/>
    </xf>
    <xf numFmtId="0" fontId="4" fillId="0" borderId="3" xfId="0" applyFont="1" applyFill="1" applyBorder="1" applyProtection="1"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18" fillId="0" borderId="3" xfId="0" applyFont="1" applyBorder="1" applyProtection="1">
      <protection locked="0"/>
    </xf>
    <xf numFmtId="0" fontId="18" fillId="0" borderId="4" xfId="0" applyFont="1" applyBorder="1" applyProtection="1">
      <protection locked="0"/>
    </xf>
    <xf numFmtId="4" fontId="18" fillId="0" borderId="6" xfId="0" applyNumberFormat="1" applyFont="1" applyBorder="1" applyAlignment="1" applyProtection="1">
      <alignment horizontal="right"/>
      <protection locked="0"/>
    </xf>
    <xf numFmtId="4" fontId="18" fillId="0" borderId="4" xfId="0" applyNumberFormat="1" applyFont="1" applyBorder="1" applyAlignment="1" applyProtection="1">
      <alignment horizontal="right"/>
      <protection locked="0"/>
    </xf>
    <xf numFmtId="0" fontId="18" fillId="0" borderId="4" xfId="0" applyFont="1" applyBorder="1" applyAlignment="1" applyProtection="1">
      <alignment horizontal="right"/>
      <protection locked="0"/>
    </xf>
    <xf numFmtId="0" fontId="16" fillId="4" borderId="16" xfId="1" applyFont="1" applyBorder="1" applyAlignment="1" applyProtection="1">
      <alignment horizontal="right"/>
    </xf>
    <xf numFmtId="0" fontId="18" fillId="2" borderId="4" xfId="0" applyFont="1" applyFill="1" applyBorder="1" applyProtection="1"/>
    <xf numFmtId="4" fontId="19" fillId="2" borderId="6" xfId="3" applyNumberFormat="1" applyFont="1" applyFill="1" applyBorder="1" applyAlignment="1" applyProtection="1">
      <alignment horizontal="right"/>
    </xf>
    <xf numFmtId="4" fontId="18" fillId="2" borderId="4" xfId="3" applyNumberFormat="1" applyFont="1" applyFill="1" applyBorder="1" applyAlignment="1" applyProtection="1">
      <alignment horizontal="right"/>
    </xf>
    <xf numFmtId="4" fontId="18" fillId="2" borderId="6" xfId="3" applyNumberFormat="1" applyFont="1" applyFill="1" applyBorder="1" applyAlignment="1" applyProtection="1">
      <alignment horizontal="right"/>
    </xf>
    <xf numFmtId="4" fontId="18" fillId="2" borderId="4" xfId="3" applyNumberFormat="1" applyFont="1" applyFill="1" applyBorder="1" applyProtection="1"/>
    <xf numFmtId="4" fontId="18" fillId="2" borderId="3" xfId="3" applyNumberFormat="1" applyFont="1" applyFill="1" applyBorder="1" applyProtection="1"/>
    <xf numFmtId="4" fontId="17" fillId="2" borderId="5" xfId="3" applyNumberFormat="1" applyFont="1" applyFill="1" applyBorder="1" applyProtection="1"/>
    <xf numFmtId="2" fontId="18" fillId="2" borderId="9" xfId="3" applyNumberFormat="1" applyFont="1" applyFill="1" applyBorder="1" applyProtection="1"/>
    <xf numFmtId="0" fontId="4" fillId="0" borderId="9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top" wrapText="1"/>
      <protection locked="0"/>
    </xf>
    <xf numFmtId="2" fontId="4" fillId="0" borderId="0" xfId="3" applyNumberFormat="1" applyFont="1" applyFill="1" applyBorder="1" applyAlignment="1" applyProtection="1">
      <alignment horizontal="right" vertical="top"/>
    </xf>
    <xf numFmtId="0" fontId="4" fillId="0" borderId="0" xfId="0" applyFont="1" applyFill="1" applyBorder="1" applyAlignment="1" applyProtection="1">
      <alignment vertical="top" wrapText="1"/>
    </xf>
    <xf numFmtId="0" fontId="5" fillId="11" borderId="4" xfId="0" applyFont="1" applyFill="1" applyBorder="1" applyAlignment="1" applyProtection="1">
      <alignment vertical="top" wrapText="1"/>
    </xf>
    <xf numFmtId="4" fontId="4" fillId="22" borderId="8" xfId="3" applyNumberFormat="1" applyFont="1" applyFill="1" applyBorder="1" applyAlignment="1" applyProtection="1">
      <alignment horizontal="right"/>
    </xf>
    <xf numFmtId="0" fontId="4" fillId="0" borderId="24" xfId="0" applyFont="1" applyBorder="1" applyProtection="1"/>
    <xf numFmtId="0" fontId="4" fillId="0" borderId="24" xfId="0" applyFont="1" applyFill="1" applyBorder="1" applyProtection="1">
      <protection locked="0"/>
    </xf>
    <xf numFmtId="0" fontId="4" fillId="0" borderId="22" xfId="0" applyFont="1" applyFill="1" applyBorder="1" applyAlignment="1" applyProtection="1">
      <alignment horizontal="center"/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vertical="top" wrapText="1"/>
      <protection locked="0"/>
    </xf>
    <xf numFmtId="0" fontId="4" fillId="0" borderId="29" xfId="0" applyFont="1" applyBorder="1" applyProtection="1"/>
    <xf numFmtId="0" fontId="4" fillId="0" borderId="29" xfId="0" applyFont="1" applyFill="1" applyBorder="1" applyProtection="1">
      <protection locked="0"/>
    </xf>
    <xf numFmtId="0" fontId="4" fillId="0" borderId="30" xfId="0" applyFont="1" applyFill="1" applyBorder="1" applyAlignment="1" applyProtection="1">
      <alignment horizontal="center"/>
      <protection locked="0"/>
    </xf>
    <xf numFmtId="0" fontId="4" fillId="0" borderId="29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Protection="1">
      <protection locked="0"/>
    </xf>
    <xf numFmtId="0" fontId="4" fillId="0" borderId="11" xfId="0" applyFont="1" applyBorder="1" applyProtection="1"/>
    <xf numFmtId="0" fontId="4" fillId="0" borderId="29" xfId="0" applyFont="1" applyFill="1" applyBorder="1" applyAlignment="1" applyProtection="1">
      <alignment vertical="top" wrapText="1"/>
    </xf>
    <xf numFmtId="0" fontId="4" fillId="0" borderId="27" xfId="0" applyFont="1" applyFill="1" applyBorder="1" applyAlignment="1" applyProtection="1">
      <alignment vertical="top" wrapText="1"/>
    </xf>
    <xf numFmtId="0" fontId="4" fillId="8" borderId="29" xfId="0" applyFont="1" applyFill="1" applyBorder="1" applyAlignment="1" applyProtection="1">
      <alignment horizontal="center" vertical="top"/>
      <protection locked="0"/>
    </xf>
    <xf numFmtId="0" fontId="5" fillId="0" borderId="41" xfId="0" applyFont="1" applyBorder="1" applyAlignment="1" applyProtection="1">
      <alignment wrapText="1"/>
    </xf>
    <xf numFmtId="0" fontId="4" fillId="0" borderId="26" xfId="0" applyFont="1" applyBorder="1" applyAlignment="1" applyProtection="1">
      <alignment vertical="top"/>
    </xf>
    <xf numFmtId="0" fontId="4" fillId="5" borderId="26" xfId="0" applyFont="1" applyFill="1" applyBorder="1" applyAlignment="1" applyProtection="1">
      <alignment vertical="top"/>
    </xf>
    <xf numFmtId="0" fontId="4" fillId="5" borderId="27" xfId="0" applyFont="1" applyFill="1" applyBorder="1" applyAlignment="1" applyProtection="1">
      <alignment vertical="top" wrapText="1"/>
    </xf>
    <xf numFmtId="0" fontId="4" fillId="0" borderId="42" xfId="0" applyFont="1" applyBorder="1" applyProtection="1"/>
    <xf numFmtId="0" fontId="4" fillId="0" borderId="26" xfId="0" applyFont="1" applyFill="1" applyBorder="1" applyAlignment="1" applyProtection="1">
      <alignment vertical="top" wrapText="1"/>
    </xf>
    <xf numFmtId="0" fontId="4" fillId="0" borderId="26" xfId="0" applyFont="1" applyFill="1" applyBorder="1" applyAlignment="1" applyProtection="1">
      <alignment vertical="top"/>
    </xf>
    <xf numFmtId="0" fontId="5" fillId="2" borderId="26" xfId="0" applyFont="1" applyFill="1" applyBorder="1" applyAlignment="1" applyProtection="1">
      <alignment vertical="top"/>
    </xf>
    <xf numFmtId="0" fontId="4" fillId="2" borderId="27" xfId="0" applyFont="1" applyFill="1" applyBorder="1" applyAlignment="1" applyProtection="1">
      <alignment vertical="top" wrapText="1"/>
    </xf>
    <xf numFmtId="0" fontId="4" fillId="0" borderId="43" xfId="0" applyFont="1" applyFill="1" applyBorder="1" applyAlignment="1" applyProtection="1">
      <alignment vertical="top"/>
    </xf>
    <xf numFmtId="0" fontId="4" fillId="0" borderId="31" xfId="0" applyFont="1" applyFill="1" applyBorder="1" applyAlignment="1" applyProtection="1">
      <alignment vertical="top" wrapText="1"/>
    </xf>
    <xf numFmtId="0" fontId="5" fillId="0" borderId="41" xfId="0" applyFont="1" applyBorder="1" applyAlignment="1" applyProtection="1">
      <alignment vertical="top"/>
    </xf>
    <xf numFmtId="0" fontId="4" fillId="0" borderId="32" xfId="0" applyFont="1" applyBorder="1" applyAlignment="1" applyProtection="1">
      <alignment vertical="top" wrapText="1"/>
    </xf>
    <xf numFmtId="0" fontId="5" fillId="2" borderId="28" xfId="0" applyFont="1" applyFill="1" applyBorder="1" applyAlignment="1" applyProtection="1">
      <alignment vertical="top"/>
    </xf>
    <xf numFmtId="0" fontId="4" fillId="2" borderId="31" xfId="0" applyFont="1" applyFill="1" applyBorder="1" applyAlignment="1" applyProtection="1">
      <alignment vertical="top" wrapText="1"/>
    </xf>
    <xf numFmtId="0" fontId="4" fillId="0" borderId="41" xfId="0" applyFont="1" applyFill="1" applyBorder="1" applyAlignment="1" applyProtection="1">
      <alignment vertical="top"/>
    </xf>
    <xf numFmtId="0" fontId="5" fillId="0" borderId="26" xfId="0" applyFont="1" applyFill="1" applyBorder="1" applyAlignment="1" applyProtection="1">
      <alignment vertical="top"/>
    </xf>
    <xf numFmtId="0" fontId="4" fillId="0" borderId="33" xfId="0" applyFont="1" applyBorder="1" applyAlignment="1" applyProtection="1">
      <alignment vertical="top" wrapText="1"/>
      <protection locked="0"/>
    </xf>
    <xf numFmtId="0" fontId="4" fillId="0" borderId="46" xfId="0" applyFont="1" applyFill="1" applyBorder="1" applyAlignment="1" applyProtection="1">
      <alignment vertical="top"/>
    </xf>
    <xf numFmtId="0" fontId="5" fillId="2" borderId="28" xfId="0" applyFont="1" applyFill="1" applyBorder="1" applyAlignment="1" applyProtection="1"/>
    <xf numFmtId="0" fontId="4" fillId="2" borderId="34" xfId="0" applyFont="1" applyFill="1" applyBorder="1" applyAlignment="1" applyProtection="1">
      <alignment vertical="top" wrapText="1"/>
    </xf>
    <xf numFmtId="0" fontId="3" fillId="4" borderId="6" xfId="1" applyFont="1" applyBorder="1" applyAlignment="1" applyProtection="1">
      <alignment horizontal="left" vertical="top" wrapText="1"/>
    </xf>
    <xf numFmtId="0" fontId="3" fillId="4" borderId="6" xfId="1" applyFont="1" applyBorder="1" applyAlignment="1" applyProtection="1">
      <alignment horizontal="center" vertical="top" wrapText="1"/>
    </xf>
    <xf numFmtId="4" fontId="3" fillId="4" borderId="6" xfId="1" applyNumberFormat="1" applyFont="1" applyBorder="1" applyAlignment="1" applyProtection="1">
      <alignment horizontal="right" vertical="top" wrapText="1"/>
    </xf>
    <xf numFmtId="0" fontId="3" fillId="6" borderId="37" xfId="1" applyFont="1" applyFill="1" applyBorder="1" applyAlignment="1">
      <alignment vertical="top"/>
    </xf>
    <xf numFmtId="0" fontId="4" fillId="0" borderId="25" xfId="5" applyFont="1" applyBorder="1" applyAlignment="1" applyProtection="1">
      <alignment vertical="top"/>
      <protection locked="0"/>
    </xf>
    <xf numFmtId="0" fontId="4" fillId="0" borderId="53" xfId="5" applyFont="1" applyBorder="1" applyAlignment="1" applyProtection="1">
      <alignment vertical="top"/>
      <protection locked="0"/>
    </xf>
    <xf numFmtId="4" fontId="4" fillId="3" borderId="25" xfId="2" applyNumberFormat="1" applyFont="1" applyFill="1" applyBorder="1" applyAlignment="1" applyProtection="1">
      <alignment horizontal="right" vertical="top"/>
      <protection locked="0"/>
    </xf>
    <xf numFmtId="9" fontId="4" fillId="0" borderId="25" xfId="4" applyFont="1" applyFill="1" applyBorder="1" applyAlignment="1" applyProtection="1">
      <alignment horizontal="right" vertical="top"/>
      <protection locked="0"/>
    </xf>
    <xf numFmtId="0" fontId="3" fillId="6" borderId="54" xfId="1" applyFont="1" applyFill="1" applyBorder="1" applyAlignment="1">
      <alignment vertical="top"/>
    </xf>
    <xf numFmtId="0" fontId="3" fillId="6" borderId="39" xfId="1" applyFont="1" applyFill="1" applyBorder="1" applyAlignment="1">
      <alignment vertical="top"/>
    </xf>
    <xf numFmtId="0" fontId="4" fillId="0" borderId="29" xfId="5" applyFont="1" applyBorder="1" applyAlignment="1" applyProtection="1">
      <alignment vertical="top"/>
      <protection locked="0"/>
    </xf>
    <xf numFmtId="0" fontId="4" fillId="0" borderId="44" xfId="5" applyFont="1" applyBorder="1" applyAlignment="1" applyProtection="1">
      <alignment vertical="top"/>
      <protection locked="0"/>
    </xf>
    <xf numFmtId="4" fontId="4" fillId="3" borderId="29" xfId="2" applyNumberFormat="1" applyFont="1" applyFill="1" applyBorder="1" applyAlignment="1" applyProtection="1">
      <alignment horizontal="right" vertical="top"/>
      <protection locked="0"/>
    </xf>
    <xf numFmtId="9" fontId="4" fillId="0" borderId="29" xfId="4" applyFont="1" applyFill="1" applyBorder="1" applyAlignment="1" applyProtection="1">
      <alignment horizontal="right" vertical="top"/>
      <protection locked="0"/>
    </xf>
    <xf numFmtId="4" fontId="4" fillId="0" borderId="29" xfId="5" applyNumberFormat="1" applyFont="1" applyFill="1" applyBorder="1" applyAlignment="1" applyProtection="1">
      <alignment horizontal="right" vertical="top"/>
      <protection locked="0"/>
    </xf>
    <xf numFmtId="0" fontId="4" fillId="0" borderId="29" xfId="5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/>
    </xf>
    <xf numFmtId="167" fontId="11" fillId="0" borderId="9" xfId="0" applyNumberFormat="1" applyFont="1" applyBorder="1" applyAlignment="1" applyProtection="1">
      <protection locked="0"/>
    </xf>
    <xf numFmtId="0" fontId="11" fillId="0" borderId="0" xfId="0" applyFont="1" applyProtection="1">
      <protection locked="0"/>
    </xf>
    <xf numFmtId="0" fontId="18" fillId="2" borderId="3" xfId="0" applyFont="1" applyFill="1" applyBorder="1" applyAlignment="1" applyProtection="1">
      <alignment horizontal="right"/>
      <protection locked="0"/>
    </xf>
    <xf numFmtId="4" fontId="17" fillId="2" borderId="5" xfId="0" applyNumberFormat="1" applyFont="1" applyFill="1" applyBorder="1" applyAlignment="1" applyProtection="1">
      <alignment horizontal="right"/>
      <protection locked="0"/>
    </xf>
    <xf numFmtId="0" fontId="18" fillId="2" borderId="15" xfId="0" applyFont="1" applyFill="1" applyBorder="1" applyAlignment="1" applyProtection="1">
      <alignment horizontal="right"/>
      <protection locked="0"/>
    </xf>
    <xf numFmtId="4" fontId="17" fillId="2" borderId="16" xfId="0" applyNumberFormat="1" applyFont="1" applyFill="1" applyBorder="1" applyAlignment="1" applyProtection="1">
      <alignment horizontal="right"/>
      <protection locked="0"/>
    </xf>
    <xf numFmtId="165" fontId="18" fillId="2" borderId="9" xfId="3" applyFont="1" applyFill="1" applyBorder="1" applyProtection="1">
      <protection locked="0"/>
    </xf>
    <xf numFmtId="165" fontId="18" fillId="2" borderId="17" xfId="3" applyFont="1" applyFill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4" fillId="0" borderId="0" xfId="0" applyFont="1" applyProtection="1">
      <protection locked="0"/>
    </xf>
    <xf numFmtId="0" fontId="33" fillId="0" borderId="2" xfId="0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2" fontId="11" fillId="0" borderId="0" xfId="0" applyNumberFormat="1" applyFont="1" applyBorder="1" applyAlignment="1" applyProtection="1">
      <alignment horizontal="center"/>
      <protection locked="0"/>
    </xf>
    <xf numFmtId="0" fontId="11" fillId="0" borderId="0" xfId="0" applyFont="1" applyBorder="1" applyProtection="1">
      <protection locked="0"/>
    </xf>
    <xf numFmtId="2" fontId="11" fillId="0" borderId="0" xfId="0" applyNumberFormat="1" applyFont="1" applyBorder="1" applyProtection="1"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 vertical="top" wrapText="1"/>
    </xf>
    <xf numFmtId="1" fontId="4" fillId="4" borderId="26" xfId="1" applyNumberFormat="1" applyFont="1" applyBorder="1" applyAlignment="1" applyProtection="1">
      <alignment horizontal="left"/>
    </xf>
    <xf numFmtId="1" fontId="4" fillId="4" borderId="28" xfId="1" applyNumberFormat="1" applyFont="1" applyBorder="1" applyAlignment="1" applyProtection="1">
      <alignment horizontal="left"/>
    </xf>
    <xf numFmtId="0" fontId="4" fillId="4" borderId="56" xfId="1" applyFont="1" applyBorder="1" applyAlignment="1" applyProtection="1">
      <alignment horizontal="left"/>
    </xf>
    <xf numFmtId="167" fontId="4" fillId="8" borderId="29" xfId="0" applyNumberFormat="1" applyFont="1" applyFill="1" applyBorder="1" applyAlignment="1" applyProtection="1">
      <alignment horizontal="center" vertical="top"/>
      <protection locked="0"/>
    </xf>
    <xf numFmtId="0" fontId="3" fillId="21" borderId="55" xfId="1" applyFont="1" applyFill="1" applyBorder="1" applyAlignment="1" applyProtection="1">
      <alignment horizontal="left"/>
    </xf>
    <xf numFmtId="0" fontId="4" fillId="0" borderId="5" xfId="0" applyFont="1" applyFill="1" applyBorder="1" applyAlignment="1" applyProtection="1">
      <alignment vertical="top" wrapText="1"/>
    </xf>
    <xf numFmtId="167" fontId="4" fillId="0" borderId="5" xfId="0" applyNumberFormat="1" applyFont="1" applyFill="1" applyBorder="1" applyAlignment="1" applyProtection="1">
      <alignment horizontal="center"/>
      <protection locked="0"/>
    </xf>
    <xf numFmtId="167" fontId="4" fillId="0" borderId="25" xfId="0" applyNumberFormat="1" applyFont="1" applyFill="1" applyBorder="1" applyAlignment="1" applyProtection="1">
      <alignment horizontal="center"/>
      <protection locked="0"/>
    </xf>
    <xf numFmtId="167" fontId="4" fillId="0" borderId="29" xfId="0" applyNumberFormat="1" applyFont="1" applyFill="1" applyBorder="1" applyAlignment="1" applyProtection="1">
      <alignment horizontal="center"/>
      <protection locked="0"/>
    </xf>
    <xf numFmtId="0" fontId="4" fillId="20" borderId="25" xfId="0" applyFont="1" applyFill="1" applyBorder="1" applyAlignment="1" applyProtection="1">
      <alignment horizontal="left" vertical="top"/>
    </xf>
    <xf numFmtId="0" fontId="4" fillId="20" borderId="25" xfId="0" applyFont="1" applyFill="1" applyBorder="1" applyAlignment="1" applyProtection="1">
      <alignment horizontal="center" vertical="top"/>
    </xf>
    <xf numFmtId="0" fontId="4" fillId="8" borderId="9" xfId="0" applyFont="1" applyFill="1" applyBorder="1" applyAlignment="1" applyProtection="1">
      <alignment horizontal="left" vertical="top"/>
    </xf>
    <xf numFmtId="165" fontId="4" fillId="8" borderId="9" xfId="36" applyFont="1" applyFill="1" applyBorder="1" applyAlignment="1" applyProtection="1">
      <alignment horizontal="center" vertical="top"/>
    </xf>
    <xf numFmtId="167" fontId="4" fillId="0" borderId="4" xfId="0" applyNumberFormat="1" applyFont="1" applyFill="1" applyBorder="1" applyAlignment="1" applyProtection="1">
      <alignment horizontal="center"/>
      <protection locked="0"/>
    </xf>
    <xf numFmtId="167" fontId="4" fillId="8" borderId="9" xfId="0" applyNumberFormat="1" applyFont="1" applyFill="1" applyBorder="1" applyAlignment="1" applyProtection="1">
      <alignment horizontal="center" vertical="top"/>
      <protection locked="0"/>
    </xf>
    <xf numFmtId="16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vertical="top" wrapText="1"/>
    </xf>
    <xf numFmtId="0" fontId="3" fillId="6" borderId="4" xfId="1" applyFont="1" applyFill="1" applyBorder="1" applyAlignment="1" applyProtection="1">
      <alignment vertical="top"/>
    </xf>
    <xf numFmtId="0" fontId="3" fillId="4" borderId="19" xfId="1" applyFont="1" applyBorder="1" applyAlignment="1" applyProtection="1">
      <alignment horizontal="left" vertical="top" wrapText="1"/>
    </xf>
    <xf numFmtId="0" fontId="3" fillId="4" borderId="3" xfId="1" applyFont="1" applyBorder="1" applyAlignment="1" applyProtection="1">
      <alignment horizontal="left" wrapText="1"/>
    </xf>
    <xf numFmtId="4" fontId="21" fillId="0" borderId="0" xfId="6" applyNumberFormat="1" applyFont="1" applyFill="1" applyBorder="1" applyProtection="1"/>
    <xf numFmtId="0" fontId="1" fillId="0" borderId="0" xfId="6" applyFont="1" applyFill="1" applyBorder="1" applyProtection="1"/>
    <xf numFmtId="167" fontId="1" fillId="0" borderId="0" xfId="6" applyNumberFormat="1" applyFont="1" applyFill="1" applyBorder="1" applyProtection="1"/>
    <xf numFmtId="167" fontId="1" fillId="0" borderId="0" xfId="6" applyNumberFormat="1" applyFont="1" applyFill="1" applyBorder="1" applyAlignment="1" applyProtection="1">
      <alignment horizontal="center"/>
    </xf>
    <xf numFmtId="14" fontId="1" fillId="0" borderId="0" xfId="6" applyNumberFormat="1" applyFont="1" applyFill="1" applyBorder="1" applyProtection="1"/>
    <xf numFmtId="168" fontId="1" fillId="0" borderId="0" xfId="6" applyNumberFormat="1" applyFont="1" applyFill="1" applyBorder="1" applyProtection="1"/>
    <xf numFmtId="168" fontId="1" fillId="0" borderId="0" xfId="6" applyNumberFormat="1" applyFont="1" applyFill="1" applyBorder="1" applyProtection="1">
      <protection locked="0"/>
    </xf>
    <xf numFmtId="0" fontId="1" fillId="0" borderId="0" xfId="6" applyFont="1" applyFill="1" applyBorder="1" applyAlignment="1" applyProtection="1">
      <alignment horizontal="center"/>
    </xf>
    <xf numFmtId="4" fontId="27" fillId="0" borderId="0" xfId="6" applyNumberFormat="1" applyFont="1" applyFill="1" applyBorder="1" applyAlignment="1" applyProtection="1">
      <alignment vertical="top" wrapText="1"/>
    </xf>
    <xf numFmtId="2" fontId="1" fillId="0" borderId="0" xfId="6" applyNumberFormat="1" applyFont="1" applyFill="1" applyBorder="1" applyAlignment="1" applyProtection="1">
      <alignment vertical="top" wrapText="1"/>
    </xf>
    <xf numFmtId="0" fontId="27" fillId="0" borderId="0" xfId="6" applyFont="1" applyFill="1" applyBorder="1" applyAlignment="1" applyProtection="1"/>
    <xf numFmtId="167" fontId="21" fillId="0" borderId="0" xfId="6" applyNumberFormat="1" applyFont="1" applyFill="1" applyBorder="1" applyProtection="1"/>
    <xf numFmtId="167" fontId="1" fillId="0" borderId="0" xfId="6" applyNumberFormat="1" applyFont="1" applyFill="1" applyBorder="1" applyAlignment="1" applyProtection="1">
      <alignment horizontal="left"/>
    </xf>
    <xf numFmtId="0" fontId="28" fillId="0" borderId="0" xfId="6" applyFont="1" applyFill="1" applyBorder="1" applyProtection="1"/>
    <xf numFmtId="2" fontId="28" fillId="0" borderId="0" xfId="6" applyNumberFormat="1" applyFont="1" applyFill="1" applyBorder="1" applyProtection="1"/>
    <xf numFmtId="170" fontId="28" fillId="0" borderId="0" xfId="7" applyNumberFormat="1" applyFont="1" applyFill="1" applyBorder="1" applyAlignment="1" applyProtection="1">
      <alignment horizontal="center"/>
    </xf>
    <xf numFmtId="14" fontId="1" fillId="0" borderId="0" xfId="6" applyNumberFormat="1" applyFont="1" applyFill="1" applyBorder="1" applyAlignment="1" applyProtection="1">
      <alignment horizontal="center"/>
    </xf>
    <xf numFmtId="168" fontId="21" fillId="0" borderId="0" xfId="6" applyNumberFormat="1" applyFont="1" applyFill="1" applyBorder="1" applyProtection="1"/>
    <xf numFmtId="0" fontId="3" fillId="21" borderId="26" xfId="1" applyFont="1" applyFill="1" applyBorder="1" applyAlignment="1" applyProtection="1">
      <alignment horizontal="left"/>
    </xf>
    <xf numFmtId="0" fontId="3" fillId="21" borderId="28" xfId="1" applyFont="1" applyFill="1" applyBorder="1" applyAlignment="1" applyProtection="1">
      <alignment horizontal="left"/>
    </xf>
    <xf numFmtId="0" fontId="4" fillId="4" borderId="23" xfId="1" applyFont="1" applyBorder="1" applyAlignment="1" applyProtection="1">
      <alignment horizontal="left"/>
    </xf>
    <xf numFmtId="0" fontId="4" fillId="4" borderId="26" xfId="1" applyFont="1" applyBorder="1" applyAlignment="1" applyProtection="1">
      <alignment horizontal="left"/>
    </xf>
    <xf numFmtId="0" fontId="4" fillId="4" borderId="28" xfId="1" applyFont="1" applyBorder="1" applyAlignment="1" applyProtection="1">
      <alignment horizontal="left"/>
    </xf>
    <xf numFmtId="0" fontId="3" fillId="4" borderId="24" xfId="1" applyFont="1" applyBorder="1" applyAlignment="1" applyProtection="1">
      <alignment wrapText="1"/>
    </xf>
    <xf numFmtId="0" fontId="3" fillId="4" borderId="24" xfId="1" applyFont="1" applyBorder="1" applyAlignment="1" applyProtection="1">
      <alignment horizontal="right" wrapText="1"/>
    </xf>
    <xf numFmtId="0" fontId="3" fillId="4" borderId="36" xfId="1" applyFont="1" applyBorder="1" applyAlignment="1" applyProtection="1">
      <alignment wrapText="1"/>
    </xf>
    <xf numFmtId="0" fontId="3" fillId="4" borderId="36" xfId="1" applyFont="1" applyBorder="1" applyAlignment="1" applyProtection="1">
      <alignment horizontal="center" wrapText="1"/>
    </xf>
    <xf numFmtId="0" fontId="3" fillId="4" borderId="36" xfId="1" applyFont="1" applyBorder="1" applyAlignment="1" applyProtection="1">
      <alignment horizontal="right" wrapText="1"/>
    </xf>
    <xf numFmtId="0" fontId="3" fillId="6" borderId="37" xfId="1" applyFont="1" applyFill="1" applyBorder="1" applyAlignment="1">
      <alignment vertical="top"/>
    </xf>
    <xf numFmtId="0" fontId="3" fillId="6" borderId="54" xfId="1" applyFont="1" applyFill="1" applyBorder="1" applyAlignment="1">
      <alignment vertical="top"/>
    </xf>
    <xf numFmtId="0" fontId="4" fillId="8" borderId="29" xfId="0" applyFont="1" applyFill="1" applyBorder="1" applyAlignment="1" applyProtection="1">
      <alignment horizontal="left" vertical="top"/>
    </xf>
    <xf numFmtId="165" fontId="4" fillId="8" borderId="29" xfId="36" applyFont="1" applyFill="1" applyBorder="1" applyAlignment="1" applyProtection="1">
      <alignment horizontal="center" vertical="top"/>
    </xf>
    <xf numFmtId="165" fontId="4" fillId="0" borderId="9" xfId="36" applyFont="1" applyFill="1" applyBorder="1" applyAlignment="1" applyProtection="1">
      <alignment horizontal="center"/>
    </xf>
    <xf numFmtId="0" fontId="4" fillId="0" borderId="27" xfId="0" applyFont="1" applyBorder="1" applyAlignment="1" applyProtection="1">
      <alignment vertical="top" wrapText="1"/>
    </xf>
    <xf numFmtId="165" fontId="4" fillId="0" borderId="3" xfId="36" applyFont="1" applyFill="1" applyBorder="1" applyAlignment="1" applyProtection="1">
      <alignment horizontal="center"/>
    </xf>
    <xf numFmtId="165" fontId="4" fillId="0" borderId="25" xfId="36" applyFont="1" applyFill="1" applyBorder="1" applyAlignment="1" applyProtection="1">
      <alignment horizontal="center"/>
    </xf>
    <xf numFmtId="165" fontId="4" fillId="0" borderId="29" xfId="36" applyFont="1" applyFill="1" applyBorder="1" applyAlignment="1" applyProtection="1">
      <alignment horizontal="center"/>
    </xf>
    <xf numFmtId="4" fontId="9" fillId="0" borderId="0" xfId="6" applyNumberFormat="1" applyFont="1" applyFill="1" applyBorder="1" applyAlignment="1" applyProtection="1">
      <alignment vertical="top"/>
    </xf>
    <xf numFmtId="0" fontId="4" fillId="0" borderId="22" xfId="0" applyFont="1" applyBorder="1" applyAlignment="1" applyProtection="1">
      <alignment horizontal="center" vertical="top" wrapText="1"/>
    </xf>
    <xf numFmtId="0" fontId="4" fillId="8" borderId="13" xfId="0" applyFont="1" applyFill="1" applyBorder="1" applyAlignment="1" applyProtection="1">
      <alignment horizontal="center" vertical="top"/>
    </xf>
    <xf numFmtId="0" fontId="4" fillId="8" borderId="45" xfId="0" applyFont="1" applyFill="1" applyBorder="1" applyAlignment="1" applyProtection="1">
      <alignment horizontal="center" vertical="top"/>
    </xf>
    <xf numFmtId="0" fontId="4" fillId="0" borderId="22" xfId="0" applyFont="1" applyBorder="1" applyProtection="1"/>
    <xf numFmtId="0" fontId="4" fillId="0" borderId="12" xfId="0" applyFont="1" applyFill="1" applyBorder="1" applyAlignment="1" applyProtection="1">
      <alignment vertical="top" wrapText="1"/>
    </xf>
    <xf numFmtId="0" fontId="4" fillId="0" borderId="12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</xf>
    <xf numFmtId="0" fontId="4" fillId="0" borderId="1" xfId="0" applyFont="1" applyBorder="1" applyAlignment="1" applyProtection="1">
      <alignment vertical="top" wrapText="1"/>
    </xf>
    <xf numFmtId="0" fontId="4" fillId="0" borderId="57" xfId="0" applyFont="1" applyBorder="1" applyAlignment="1" applyProtection="1">
      <alignment vertical="top" wrapText="1"/>
    </xf>
    <xf numFmtId="0" fontId="4" fillId="0" borderId="30" xfId="0" applyFont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45" xfId="0" applyFont="1" applyFill="1" applyBorder="1" applyAlignment="1" applyProtection="1">
      <alignment vertical="top" wrapText="1"/>
    </xf>
    <xf numFmtId="165" fontId="4" fillId="0" borderId="5" xfId="36" applyFont="1" applyFill="1" applyBorder="1" applyAlignment="1" applyProtection="1">
      <alignment horizontal="center"/>
    </xf>
    <xf numFmtId="0" fontId="4" fillId="0" borderId="47" xfId="0" applyFont="1" applyBorder="1" applyProtection="1">
      <protection locked="0"/>
    </xf>
    <xf numFmtId="0" fontId="4" fillId="0" borderId="48" xfId="0" applyFont="1" applyBorder="1" applyProtection="1">
      <protection locked="0"/>
    </xf>
    <xf numFmtId="0" fontId="4" fillId="0" borderId="58" xfId="0" applyFont="1" applyBorder="1" applyProtection="1">
      <protection locked="0"/>
    </xf>
    <xf numFmtId="0" fontId="4" fillId="0" borderId="59" xfId="0" applyFont="1" applyBorder="1" applyProtection="1">
      <protection locked="0"/>
    </xf>
    <xf numFmtId="0" fontId="4" fillId="0" borderId="61" xfId="0" applyFont="1" applyBorder="1" applyProtection="1">
      <protection locked="0"/>
    </xf>
    <xf numFmtId="0" fontId="4" fillId="0" borderId="60" xfId="0" applyFont="1" applyBorder="1" applyProtection="1">
      <protection locked="0"/>
    </xf>
    <xf numFmtId="0" fontId="4" fillId="0" borderId="62" xfId="0" applyFont="1" applyBorder="1" applyProtection="1">
      <protection locked="0"/>
    </xf>
    <xf numFmtId="0" fontId="4" fillId="0" borderId="59" xfId="0" applyFont="1" applyFill="1" applyBorder="1" applyProtection="1">
      <protection locked="0"/>
    </xf>
    <xf numFmtId="0" fontId="4" fillId="0" borderId="60" xfId="0" applyFont="1" applyFill="1" applyBorder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4" fillId="0" borderId="0" xfId="0" applyFont="1" applyFill="1" applyBorder="1" applyProtection="1">
      <protection locked="0"/>
    </xf>
    <xf numFmtId="0" fontId="1" fillId="0" borderId="0" xfId="6" applyFont="1" applyFill="1" applyBorder="1" applyAlignment="1" applyProtection="1">
      <alignment horizontal="center"/>
      <protection locked="0"/>
    </xf>
    <xf numFmtId="167" fontId="1" fillId="0" borderId="0" xfId="6" applyNumberFormat="1" applyFont="1" applyFill="1" applyBorder="1" applyProtection="1">
      <protection locked="0"/>
    </xf>
    <xf numFmtId="0" fontId="1" fillId="0" borderId="0" xfId="6" applyFont="1" applyFill="1" applyBorder="1" applyProtection="1">
      <protection locked="0"/>
    </xf>
    <xf numFmtId="14" fontId="1" fillId="0" borderId="0" xfId="6" applyNumberFormat="1" applyFont="1" applyFill="1" applyBorder="1" applyProtection="1">
      <protection locked="0"/>
    </xf>
    <xf numFmtId="4" fontId="27" fillId="0" borderId="0" xfId="6" applyNumberFormat="1" applyFont="1" applyFill="1" applyBorder="1" applyAlignment="1" applyProtection="1">
      <alignment vertical="top" wrapText="1"/>
      <protection locked="0"/>
    </xf>
    <xf numFmtId="2" fontId="1" fillId="0" borderId="0" xfId="6" applyNumberFormat="1" applyFont="1" applyFill="1" applyBorder="1" applyAlignment="1" applyProtection="1">
      <alignment vertical="top" wrapText="1"/>
      <protection locked="0"/>
    </xf>
    <xf numFmtId="4" fontId="9" fillId="0" borderId="0" xfId="6" applyNumberFormat="1" applyFont="1" applyFill="1" applyBorder="1" applyAlignment="1" applyProtection="1">
      <alignment vertical="top"/>
      <protection locked="0"/>
    </xf>
    <xf numFmtId="0" fontId="4" fillId="26" borderId="9" xfId="0" applyFont="1" applyFill="1" applyBorder="1" applyAlignment="1" applyProtection="1">
      <alignment horizontal="left"/>
      <protection locked="0"/>
    </xf>
    <xf numFmtId="0" fontId="36" fillId="0" borderId="13" xfId="0" applyFont="1" applyFill="1" applyBorder="1" applyProtection="1"/>
    <xf numFmtId="4" fontId="36" fillId="0" borderId="17" xfId="0" applyNumberFormat="1" applyFont="1" applyFill="1" applyBorder="1" applyAlignment="1" applyProtection="1">
      <alignment horizontal="right"/>
    </xf>
    <xf numFmtId="4" fontId="4" fillId="25" borderId="8" xfId="3" applyNumberFormat="1" applyFont="1" applyFill="1" applyBorder="1" applyAlignment="1" applyProtection="1">
      <alignment horizontal="right"/>
      <protection locked="0"/>
    </xf>
    <xf numFmtId="4" fontId="4" fillId="0" borderId="8" xfId="3" applyNumberFormat="1" applyFont="1" applyFill="1" applyBorder="1" applyAlignment="1" applyProtection="1">
      <alignment horizontal="right"/>
      <protection locked="0"/>
    </xf>
    <xf numFmtId="4" fontId="4" fillId="24" borderId="8" xfId="3" applyNumberFormat="1" applyFont="1" applyFill="1" applyBorder="1" applyAlignment="1" applyProtection="1">
      <alignment horizontal="right"/>
      <protection locked="0"/>
    </xf>
    <xf numFmtId="0" fontId="4" fillId="0" borderId="9" xfId="0" applyFont="1" applyFill="1" applyBorder="1" applyProtection="1">
      <protection locked="0"/>
    </xf>
    <xf numFmtId="0" fontId="4" fillId="11" borderId="4" xfId="0" applyFont="1" applyFill="1" applyBorder="1" applyAlignment="1" applyProtection="1">
      <alignment wrapText="1"/>
      <protection locked="0"/>
    </xf>
    <xf numFmtId="4" fontId="4" fillId="10" borderId="5" xfId="3" applyNumberFormat="1" applyFont="1" applyFill="1" applyBorder="1" applyAlignment="1" applyProtection="1">
      <alignment horizontal="right"/>
      <protection locked="0"/>
    </xf>
    <xf numFmtId="4" fontId="4" fillId="10" borderId="9" xfId="3" applyNumberFormat="1" applyFont="1" applyFill="1" applyBorder="1" applyAlignment="1" applyProtection="1">
      <alignment horizontal="right"/>
      <protection locked="0"/>
    </xf>
    <xf numFmtId="0" fontId="4" fillId="0" borderId="0" xfId="5" applyFont="1" applyBorder="1" applyAlignment="1" applyProtection="1">
      <alignment horizontal="left" vertical="top"/>
      <protection locked="0"/>
    </xf>
    <xf numFmtId="0" fontId="4" fillId="0" borderId="0" xfId="5" applyFont="1" applyBorder="1" applyAlignment="1" applyProtection="1">
      <alignment vertical="top"/>
      <protection locked="0"/>
    </xf>
    <xf numFmtId="4" fontId="4" fillId="3" borderId="0" xfId="5" applyNumberFormat="1" applyFont="1" applyFill="1" applyBorder="1" applyAlignment="1" applyProtection="1">
      <alignment vertical="top"/>
      <protection locked="0"/>
    </xf>
    <xf numFmtId="4" fontId="4" fillId="0" borderId="0" xfId="5" applyNumberFormat="1" applyFont="1" applyFill="1" applyBorder="1" applyAlignment="1" applyProtection="1">
      <alignment vertical="top"/>
      <protection locked="0"/>
    </xf>
    <xf numFmtId="0" fontId="4" fillId="0" borderId="0" xfId="5" applyFont="1" applyAlignment="1" applyProtection="1">
      <alignment vertical="top"/>
      <protection locked="0"/>
    </xf>
    <xf numFmtId="1" fontId="4" fillId="3" borderId="0" xfId="5" applyNumberFormat="1" applyFont="1" applyFill="1" applyBorder="1" applyAlignment="1" applyProtection="1">
      <alignment horizontal="right" vertical="top"/>
      <protection locked="0"/>
    </xf>
    <xf numFmtId="1" fontId="4" fillId="0" borderId="0" xfId="5" applyNumberFormat="1" applyFont="1" applyFill="1" applyBorder="1" applyAlignment="1" applyProtection="1">
      <alignment horizontal="right" vertical="top"/>
      <protection locked="0"/>
    </xf>
    <xf numFmtId="4" fontId="4" fillId="0" borderId="0" xfId="5" applyNumberFormat="1" applyFont="1" applyFill="1" applyBorder="1" applyAlignment="1" applyProtection="1">
      <alignment horizontal="right" vertical="top"/>
      <protection locked="0"/>
    </xf>
    <xf numFmtId="9" fontId="4" fillId="0" borderId="0" xfId="4" applyFont="1" applyFill="1" applyBorder="1" applyAlignment="1" applyProtection="1">
      <alignment horizontal="right" vertical="top"/>
      <protection locked="0"/>
    </xf>
    <xf numFmtId="0" fontId="4" fillId="0" borderId="0" xfId="5" applyFont="1" applyBorder="1" applyAlignment="1" applyProtection="1">
      <alignment horizontal="right" vertical="top"/>
      <protection locked="0"/>
    </xf>
    <xf numFmtId="4" fontId="4" fillId="3" borderId="0" xfId="5" applyNumberFormat="1" applyFont="1" applyFill="1" applyBorder="1" applyAlignment="1" applyProtection="1">
      <alignment horizontal="right" vertical="top"/>
      <protection locked="0"/>
    </xf>
    <xf numFmtId="0" fontId="4" fillId="0" borderId="44" xfId="5" applyFont="1" applyBorder="1" applyAlignment="1" applyProtection="1">
      <alignment horizontal="left" vertical="top"/>
      <protection locked="0"/>
    </xf>
    <xf numFmtId="4" fontId="3" fillId="4" borderId="63" xfId="1" applyNumberFormat="1" applyFont="1" applyBorder="1" applyAlignment="1" applyProtection="1">
      <alignment horizontal="right" vertical="top" wrapText="1"/>
    </xf>
    <xf numFmtId="4" fontId="4" fillId="5" borderId="13" xfId="2" applyNumberFormat="1" applyFont="1" applyFill="1" applyBorder="1" applyAlignment="1" applyProtection="1">
      <alignment horizontal="right" vertical="top"/>
    </xf>
    <xf numFmtId="4" fontId="4" fillId="5" borderId="64" xfId="2" applyNumberFormat="1" applyFont="1" applyFill="1" applyBorder="1" applyAlignment="1" applyProtection="1">
      <alignment horizontal="right" vertical="top"/>
    </xf>
    <xf numFmtId="4" fontId="4" fillId="5" borderId="45" xfId="2" applyNumberFormat="1" applyFont="1" applyFill="1" applyBorder="1" applyAlignment="1" applyProtection="1">
      <alignment horizontal="right" vertical="top"/>
    </xf>
    <xf numFmtId="0" fontId="4" fillId="0" borderId="9" xfId="5" applyFont="1" applyBorder="1" applyAlignment="1" applyProtection="1">
      <alignment vertical="top"/>
    </xf>
    <xf numFmtId="165" fontId="4" fillId="0" borderId="9" xfId="5" applyNumberFormat="1" applyFont="1" applyBorder="1" applyAlignment="1" applyProtection="1">
      <alignment vertical="top"/>
    </xf>
    <xf numFmtId="0" fontId="4" fillId="0" borderId="5" xfId="5" applyFont="1" applyBorder="1" applyAlignment="1" applyProtection="1">
      <alignment vertical="top"/>
      <protection locked="0"/>
    </xf>
    <xf numFmtId="0" fontId="4" fillId="0" borderId="16" xfId="5" applyFont="1" applyBorder="1" applyAlignment="1" applyProtection="1">
      <alignment vertical="top"/>
      <protection locked="0"/>
    </xf>
    <xf numFmtId="4" fontId="4" fillId="3" borderId="5" xfId="2" applyNumberFormat="1" applyFont="1" applyFill="1" applyBorder="1" applyAlignment="1" applyProtection="1">
      <alignment horizontal="right" vertical="top"/>
      <protection locked="0"/>
    </xf>
    <xf numFmtId="9" fontId="4" fillId="0" borderId="5" xfId="4" applyFont="1" applyFill="1" applyBorder="1" applyAlignment="1" applyProtection="1">
      <alignment horizontal="right" vertical="top"/>
      <protection locked="0"/>
    </xf>
    <xf numFmtId="4" fontId="4" fillId="0" borderId="5" xfId="5" applyNumberFormat="1" applyFont="1" applyFill="1" applyBorder="1" applyAlignment="1" applyProtection="1">
      <alignment horizontal="right" vertical="top"/>
      <protection locked="0"/>
    </xf>
    <xf numFmtId="4" fontId="4" fillId="5" borderId="7" xfId="2" applyNumberFormat="1" applyFont="1" applyFill="1" applyBorder="1" applyAlignment="1" applyProtection="1">
      <alignment horizontal="right" vertical="top"/>
    </xf>
    <xf numFmtId="0" fontId="4" fillId="0" borderId="4" xfId="5" applyFont="1" applyBorder="1" applyAlignment="1" applyProtection="1">
      <alignment vertical="top"/>
      <protection locked="0"/>
    </xf>
    <xf numFmtId="0" fontId="4" fillId="0" borderId="11" xfId="5" applyFont="1" applyBorder="1" applyAlignment="1" applyProtection="1">
      <alignment vertical="top"/>
      <protection locked="0"/>
    </xf>
    <xf numFmtId="4" fontId="4" fillId="3" borderId="4" xfId="2" applyNumberFormat="1" applyFont="1" applyFill="1" applyBorder="1" applyAlignment="1" applyProtection="1">
      <alignment horizontal="right" vertical="top"/>
      <protection locked="0"/>
    </xf>
    <xf numFmtId="9" fontId="4" fillId="0" borderId="4" xfId="4" applyFont="1" applyFill="1" applyBorder="1" applyAlignment="1" applyProtection="1">
      <alignment horizontal="right" vertical="top"/>
      <protection locked="0"/>
    </xf>
    <xf numFmtId="4" fontId="4" fillId="5" borderId="8" xfId="2" applyNumberFormat="1" applyFont="1" applyFill="1" applyBorder="1" applyAlignment="1" applyProtection="1">
      <alignment horizontal="right" vertical="top"/>
    </xf>
    <xf numFmtId="9" fontId="4" fillId="0" borderId="24" xfId="4" applyFont="1" applyFill="1" applyBorder="1" applyAlignment="1" applyProtection="1">
      <alignment horizontal="right" vertical="top"/>
      <protection locked="0"/>
    </xf>
    <xf numFmtId="165" fontId="4" fillId="0" borderId="3" xfId="5" applyNumberFormat="1" applyFont="1" applyBorder="1" applyAlignment="1" applyProtection="1">
      <alignment vertical="top"/>
    </xf>
    <xf numFmtId="165" fontId="4" fillId="0" borderId="5" xfId="5" applyNumberFormat="1" applyFont="1" applyBorder="1" applyAlignment="1" applyProtection="1">
      <alignment vertical="top"/>
    </xf>
    <xf numFmtId="165" fontId="4" fillId="0" borderId="29" xfId="5" applyNumberFormat="1" applyFont="1" applyBorder="1" applyAlignment="1" applyProtection="1">
      <alignment vertical="top"/>
    </xf>
    <xf numFmtId="0" fontId="3" fillId="6" borderId="37" xfId="1" applyFont="1" applyFill="1" applyBorder="1" applyAlignment="1" applyProtection="1">
      <alignment vertical="top"/>
      <protection locked="0"/>
    </xf>
    <xf numFmtId="0" fontId="3" fillId="6" borderId="54" xfId="1" applyFont="1" applyFill="1" applyBorder="1" applyAlignment="1" applyProtection="1">
      <alignment vertical="top"/>
      <protection locked="0"/>
    </xf>
    <xf numFmtId="0" fontId="3" fillId="6" borderId="39" xfId="1" applyFont="1" applyFill="1" applyBorder="1" applyAlignment="1" applyProtection="1">
      <alignment vertical="top"/>
      <protection locked="0"/>
    </xf>
    <xf numFmtId="166" fontId="4" fillId="0" borderId="0" xfId="3" applyNumberFormat="1" applyFont="1" applyFill="1" applyBorder="1" applyAlignment="1" applyProtection="1">
      <alignment horizontal="right" vertical="top"/>
    </xf>
    <xf numFmtId="0" fontId="4" fillId="23" borderId="25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 vertical="top"/>
    </xf>
    <xf numFmtId="0" fontId="4" fillId="0" borderId="0" xfId="30" applyFont="1" applyBorder="1" applyAlignment="1" applyProtection="1">
      <alignment vertical="top"/>
    </xf>
    <xf numFmtId="0" fontId="5" fillId="2" borderId="0" xfId="30" applyFont="1" applyFill="1" applyBorder="1" applyAlignment="1" applyProtection="1">
      <alignment vertical="top"/>
    </xf>
    <xf numFmtId="0" fontId="5" fillId="5" borderId="0" xfId="30" applyFont="1" applyFill="1" applyBorder="1" applyAlignment="1" applyProtection="1">
      <alignment vertical="top"/>
    </xf>
    <xf numFmtId="4" fontId="5" fillId="5" borderId="0" xfId="37" applyNumberFormat="1" applyFont="1" applyFill="1" applyBorder="1" applyAlignment="1" applyProtection="1">
      <alignment horizontal="right" vertical="top"/>
    </xf>
    <xf numFmtId="4" fontId="4" fillId="0" borderId="0" xfId="30" applyNumberFormat="1" applyFont="1" applyBorder="1" applyAlignment="1" applyProtection="1">
      <alignment horizontal="right" vertical="top"/>
    </xf>
    <xf numFmtId="4" fontId="5" fillId="5" borderId="0" xfId="30" applyNumberFormat="1" applyFont="1" applyFill="1" applyBorder="1" applyAlignment="1" applyProtection="1">
      <alignment horizontal="right" vertical="top"/>
    </xf>
    <xf numFmtId="4" fontId="5" fillId="5" borderId="0" xfId="37" applyNumberFormat="1" applyFont="1" applyFill="1" applyBorder="1" applyAlignment="1" applyProtection="1">
      <alignment horizontal="right" vertical="top"/>
    </xf>
    <xf numFmtId="4" fontId="4" fillId="0" borderId="0" xfId="30" applyNumberFormat="1" applyFont="1" applyBorder="1" applyAlignment="1" applyProtection="1">
      <alignment horizontal="right" vertical="top"/>
    </xf>
    <xf numFmtId="0" fontId="3" fillId="0" borderId="0" xfId="1" applyFont="1" applyFill="1" applyBorder="1" applyProtection="1"/>
    <xf numFmtId="0" fontId="3" fillId="4" borderId="47" xfId="1" applyFont="1" applyBorder="1" applyProtection="1"/>
    <xf numFmtId="0" fontId="3" fillId="4" borderId="48" xfId="1" applyFont="1" applyBorder="1" applyProtection="1"/>
    <xf numFmtId="0" fontId="3" fillId="4" borderId="49" xfId="1" applyFont="1" applyBorder="1" applyProtection="1"/>
    <xf numFmtId="0" fontId="3" fillId="4" borderId="37" xfId="1" applyFont="1" applyBorder="1" applyProtection="1"/>
    <xf numFmtId="0" fontId="3" fillId="4" borderId="24" xfId="1" applyFont="1" applyBorder="1" applyAlignment="1" applyProtection="1">
      <alignment vertical="top"/>
    </xf>
    <xf numFmtId="0" fontId="3" fillId="4" borderId="50" xfId="1" applyFont="1" applyBorder="1" applyAlignment="1" applyProtection="1">
      <alignment horizontal="center" vertical="top"/>
    </xf>
    <xf numFmtId="0" fontId="3" fillId="4" borderId="24" xfId="1" applyFont="1" applyBorder="1" applyAlignment="1" applyProtection="1">
      <alignment horizontal="right" vertical="top" wrapText="1"/>
    </xf>
    <xf numFmtId="0" fontId="3" fillId="4" borderId="51" xfId="1" applyFont="1" applyBorder="1" applyAlignment="1" applyProtection="1">
      <alignment horizontal="right" vertical="top"/>
    </xf>
    <xf numFmtId="0" fontId="3" fillId="4" borderId="39" xfId="1" applyFont="1" applyBorder="1" applyProtection="1"/>
    <xf numFmtId="0" fontId="3" fillId="4" borderId="36" xfId="1" applyFont="1" applyBorder="1" applyAlignment="1" applyProtection="1">
      <alignment vertical="top"/>
    </xf>
    <xf numFmtId="0" fontId="3" fillId="4" borderId="52" xfId="1" applyFont="1" applyBorder="1" applyAlignment="1" applyProtection="1">
      <alignment horizontal="center" vertical="top"/>
    </xf>
    <xf numFmtId="0" fontId="3" fillId="4" borderId="36" xfId="1" applyFont="1" applyBorder="1" applyAlignment="1" applyProtection="1">
      <alignment horizontal="right" vertical="top"/>
    </xf>
    <xf numFmtId="0" fontId="3" fillId="4" borderId="35" xfId="1" applyFont="1" applyBorder="1" applyAlignment="1" applyProtection="1">
      <alignment horizontal="right" vertical="top"/>
    </xf>
    <xf numFmtId="165" fontId="4" fillId="0" borderId="9" xfId="0" applyNumberFormat="1" applyFont="1" applyBorder="1" applyAlignment="1" applyProtection="1">
      <alignment horizontal="center" vertical="top"/>
    </xf>
    <xf numFmtId="165" fontId="4" fillId="0" borderId="13" xfId="36" applyFont="1" applyBorder="1" applyAlignment="1" applyProtection="1">
      <alignment horizontal="right" vertical="top"/>
    </xf>
    <xf numFmtId="165" fontId="4" fillId="0" borderId="9" xfId="36" applyFont="1" applyBorder="1" applyAlignment="1" applyProtection="1">
      <alignment horizontal="center" vertical="top"/>
    </xf>
    <xf numFmtId="165" fontId="4" fillId="8" borderId="13" xfId="36" applyFont="1" applyFill="1" applyBorder="1" applyAlignment="1" applyProtection="1">
      <alignment horizontal="right" vertical="top"/>
    </xf>
    <xf numFmtId="165" fontId="5" fillId="2" borderId="13" xfId="36" applyFont="1" applyFill="1" applyBorder="1" applyAlignment="1" applyProtection="1">
      <alignment horizontal="right" vertical="top"/>
    </xf>
    <xf numFmtId="165" fontId="4" fillId="0" borderId="44" xfId="36" applyFont="1" applyFill="1" applyBorder="1" applyAlignment="1" applyProtection="1">
      <alignment horizontal="right" vertical="top"/>
    </xf>
    <xf numFmtId="165" fontId="4" fillId="0" borderId="22" xfId="36" applyFont="1" applyFill="1" applyBorder="1" applyAlignment="1" applyProtection="1">
      <alignment horizontal="right" vertical="top"/>
    </xf>
    <xf numFmtId="165" fontId="4" fillId="0" borderId="13" xfId="36" applyFont="1" applyFill="1" applyBorder="1" applyAlignment="1" applyProtection="1">
      <alignment horizontal="right" vertical="top"/>
      <protection locked="0"/>
    </xf>
    <xf numFmtId="165" fontId="5" fillId="2" borderId="45" xfId="36" applyFont="1" applyFill="1" applyBorder="1" applyAlignment="1" applyProtection="1">
      <alignment horizontal="right" vertical="top"/>
    </xf>
    <xf numFmtId="165" fontId="4" fillId="0" borderId="9" xfId="36" applyFont="1" applyFill="1" applyBorder="1" applyAlignment="1" applyProtection="1">
      <alignment horizontal="right" vertical="top"/>
      <protection locked="0"/>
    </xf>
    <xf numFmtId="165" fontId="4" fillId="0" borderId="1" xfId="36" applyFont="1" applyFill="1" applyBorder="1" applyAlignment="1" applyProtection="1">
      <alignment horizontal="right" vertical="top"/>
      <protection locked="0"/>
    </xf>
    <xf numFmtId="165" fontId="5" fillId="2" borderId="29" xfId="36" applyFont="1" applyFill="1" applyBorder="1" applyAlignment="1" applyProtection="1">
      <alignment horizontal="right"/>
    </xf>
    <xf numFmtId="165" fontId="4" fillId="0" borderId="25" xfId="0" applyNumberFormat="1" applyFont="1" applyFill="1" applyBorder="1" applyAlignment="1" applyProtection="1">
      <alignment horizontal="center"/>
    </xf>
    <xf numFmtId="165" fontId="4" fillId="8" borderId="9" xfId="0" applyNumberFormat="1" applyFont="1" applyFill="1" applyBorder="1" applyAlignment="1" applyProtection="1">
      <alignment horizontal="center" vertical="top"/>
    </xf>
    <xf numFmtId="165" fontId="4" fillId="0" borderId="30" xfId="0" applyNumberFormat="1" applyFont="1" applyFill="1" applyBorder="1" applyAlignment="1" applyProtection="1">
      <alignment vertical="top"/>
    </xf>
    <xf numFmtId="165" fontId="4" fillId="0" borderId="22" xfId="0" applyNumberFormat="1" applyFont="1" applyBorder="1" applyAlignment="1" applyProtection="1">
      <alignment vertical="top"/>
    </xf>
    <xf numFmtId="165" fontId="4" fillId="0" borderId="9" xfId="0" applyNumberFormat="1" applyFont="1" applyBorder="1" applyAlignment="1" applyProtection="1">
      <alignment vertical="top"/>
      <protection locked="0"/>
    </xf>
    <xf numFmtId="165" fontId="5" fillId="2" borderId="29" xfId="0" applyNumberFormat="1" applyFont="1" applyFill="1" applyBorder="1" applyAlignment="1" applyProtection="1">
      <alignment vertical="top"/>
    </xf>
    <xf numFmtId="165" fontId="4" fillId="0" borderId="22" xfId="0" applyNumberFormat="1" applyFont="1" applyFill="1" applyBorder="1" applyAlignment="1" applyProtection="1">
      <alignment vertical="top"/>
    </xf>
    <xf numFmtId="165" fontId="4" fillId="0" borderId="9" xfId="0" applyNumberFormat="1" applyFont="1" applyFill="1" applyBorder="1" applyAlignment="1" applyProtection="1">
      <alignment vertical="top"/>
      <protection locked="0"/>
    </xf>
    <xf numFmtId="165" fontId="4" fillId="0" borderId="1" xfId="0" applyNumberFormat="1" applyFont="1" applyFill="1" applyBorder="1" applyAlignment="1" applyProtection="1">
      <alignment vertical="top"/>
      <protection locked="0"/>
    </xf>
    <xf numFmtId="165" fontId="4" fillId="2" borderId="29" xfId="0" applyNumberFormat="1" applyFont="1" applyFill="1" applyBorder="1" applyAlignment="1" applyProtection="1"/>
    <xf numFmtId="165" fontId="4" fillId="0" borderId="22" xfId="0" applyNumberFormat="1" applyFont="1" applyFill="1" applyBorder="1" applyAlignment="1" applyProtection="1">
      <alignment horizontal="right"/>
    </xf>
    <xf numFmtId="166" fontId="5" fillId="5" borderId="13" xfId="3" applyNumberFormat="1" applyFont="1" applyFill="1" applyBorder="1" applyAlignment="1" applyProtection="1">
      <alignment horizontal="right" vertical="top"/>
    </xf>
    <xf numFmtId="165" fontId="5" fillId="5" borderId="13" xfId="36" applyFont="1" applyFill="1" applyBorder="1" applyAlignment="1" applyProtection="1">
      <alignment horizontal="right" vertical="top"/>
    </xf>
    <xf numFmtId="165" fontId="4" fillId="0" borderId="25" xfId="0" applyNumberFormat="1" applyFont="1" applyFill="1" applyBorder="1" applyAlignment="1" applyProtection="1">
      <alignment horizontal="center" vertical="top"/>
    </xf>
    <xf numFmtId="165" fontId="4" fillId="8" borderId="9" xfId="0" applyNumberFormat="1" applyFont="1" applyFill="1" applyBorder="1" applyAlignment="1" applyProtection="1">
      <alignment horizontal="center" vertical="top"/>
      <protection locked="0"/>
    </xf>
    <xf numFmtId="165" fontId="4" fillId="8" borderId="29" xfId="0" applyNumberFormat="1" applyFont="1" applyFill="1" applyBorder="1" applyAlignment="1" applyProtection="1">
      <alignment horizontal="center" vertical="top"/>
      <protection locked="0"/>
    </xf>
    <xf numFmtId="165" fontId="4" fillId="0" borderId="24" xfId="0" applyNumberFormat="1" applyFont="1" applyFill="1" applyBorder="1" applyProtection="1">
      <protection locked="0"/>
    </xf>
    <xf numFmtId="165" fontId="4" fillId="0" borderId="4" xfId="0" applyNumberFormat="1" applyFont="1" applyFill="1" applyBorder="1" applyProtection="1">
      <protection locked="0"/>
    </xf>
    <xf numFmtId="165" fontId="4" fillId="0" borderId="3" xfId="0" applyNumberFormat="1" applyFont="1" applyFill="1" applyBorder="1" applyProtection="1">
      <protection locked="0"/>
    </xf>
    <xf numFmtId="173" fontId="4" fillId="0" borderId="9" xfId="0" applyNumberFormat="1" applyFont="1" applyBorder="1" applyAlignment="1" applyProtection="1">
      <alignment horizontal="center" vertical="top"/>
    </xf>
    <xf numFmtId="173" fontId="5" fillId="2" borderId="13" xfId="36" applyNumberFormat="1" applyFont="1" applyFill="1" applyBorder="1" applyAlignment="1" applyProtection="1">
      <alignment horizontal="right" vertical="top"/>
    </xf>
    <xf numFmtId="0" fontId="38" fillId="0" borderId="0" xfId="0" applyFont="1" applyProtection="1"/>
    <xf numFmtId="165" fontId="4" fillId="2" borderId="9" xfId="3" applyNumberFormat="1" applyFont="1" applyFill="1" applyBorder="1" applyAlignment="1" applyProtection="1">
      <alignment vertical="top"/>
    </xf>
    <xf numFmtId="165" fontId="4" fillId="2" borderId="9" xfId="3" applyNumberFormat="1" applyFont="1" applyFill="1" applyBorder="1" applyAlignment="1" applyProtection="1">
      <alignment horizontal="right" vertical="top"/>
    </xf>
    <xf numFmtId="165" fontId="5" fillId="2" borderId="9" xfId="3" applyNumberFormat="1" applyFont="1" applyFill="1" applyBorder="1" applyAlignment="1" applyProtection="1">
      <alignment horizontal="right" vertical="top"/>
    </xf>
    <xf numFmtId="165" fontId="4" fillId="2" borderId="29" xfId="3" applyNumberFormat="1" applyFont="1" applyFill="1" applyBorder="1" applyAlignment="1" applyProtection="1">
      <alignment horizontal="right" vertical="top"/>
    </xf>
    <xf numFmtId="165" fontId="4" fillId="2" borderId="25" xfId="3" applyNumberFormat="1" applyFont="1" applyFill="1" applyBorder="1" applyAlignment="1" applyProtection="1">
      <alignment horizontal="right" vertical="top"/>
    </xf>
    <xf numFmtId="165" fontId="5" fillId="2" borderId="29" xfId="3" applyNumberFormat="1" applyFont="1" applyFill="1" applyBorder="1" applyAlignment="1" applyProtection="1">
      <alignment horizontal="right" vertical="top"/>
    </xf>
    <xf numFmtId="165" fontId="4" fillId="2" borderId="25" xfId="3" applyNumberFormat="1" applyFont="1" applyFill="1" applyBorder="1" applyAlignment="1" applyProtection="1">
      <alignment vertical="top"/>
    </xf>
    <xf numFmtId="165" fontId="5" fillId="2" borderId="29" xfId="3" applyNumberFormat="1" applyFont="1" applyFill="1" applyBorder="1" applyAlignment="1" applyProtection="1"/>
    <xf numFmtId="165" fontId="4" fillId="0" borderId="29" xfId="0" applyNumberFormat="1" applyFont="1" applyFill="1" applyBorder="1" applyProtection="1">
      <protection locked="0"/>
    </xf>
    <xf numFmtId="2" fontId="4" fillId="0" borderId="0" xfId="5" applyNumberFormat="1" applyFont="1" applyBorder="1" applyAlignment="1" applyProtection="1">
      <alignment vertical="top"/>
    </xf>
    <xf numFmtId="4" fontId="4" fillId="5" borderId="0" xfId="2" applyNumberFormat="1" applyFont="1" applyFill="1" applyBorder="1" applyAlignment="1" applyProtection="1">
      <alignment horizontal="right" vertical="top"/>
    </xf>
    <xf numFmtId="4" fontId="5" fillId="0" borderId="1" xfId="2" applyNumberFormat="1" applyFont="1" applyFill="1" applyBorder="1" applyAlignment="1" applyProtection="1">
      <alignment horizontal="right" vertical="top"/>
    </xf>
    <xf numFmtId="4" fontId="5" fillId="0" borderId="0" xfId="30" applyNumberFormat="1" applyFont="1" applyBorder="1" applyAlignment="1" applyProtection="1">
      <alignment horizontal="right" vertical="top"/>
    </xf>
    <xf numFmtId="0" fontId="37" fillId="0" borderId="9" xfId="5" applyFont="1" applyBorder="1" applyAlignment="1" applyProtection="1">
      <alignment vertical="top"/>
    </xf>
    <xf numFmtId="173" fontId="4" fillId="0" borderId="13" xfId="0" applyNumberFormat="1" applyFont="1" applyBorder="1" applyAlignment="1" applyProtection="1">
      <alignment horizontal="center" vertical="top"/>
    </xf>
    <xf numFmtId="4" fontId="4" fillId="27" borderId="9" xfId="3" applyNumberFormat="1" applyFont="1" applyFill="1" applyBorder="1" applyAlignment="1" applyProtection="1">
      <alignment horizontal="right"/>
    </xf>
    <xf numFmtId="0" fontId="39" fillId="0" borderId="4" xfId="0" applyFont="1" applyBorder="1" applyProtection="1"/>
    <xf numFmtId="0" fontId="10" fillId="0" borderId="1" xfId="0" applyFont="1" applyBorder="1" applyAlignment="1" applyProtection="1">
      <alignment horizontal="left" vertical="top"/>
      <protection locked="0"/>
    </xf>
    <xf numFmtId="0" fontId="10" fillId="0" borderId="15" xfId="0" applyFont="1" applyBorder="1" applyAlignment="1" applyProtection="1">
      <alignment horizontal="left" vertical="top"/>
      <protection locked="0"/>
    </xf>
    <xf numFmtId="0" fontId="24" fillId="0" borderId="1" xfId="0" applyFont="1" applyBorder="1" applyAlignment="1" applyProtection="1">
      <alignment horizontal="left" vertical="top" wrapText="1"/>
      <protection locked="0"/>
    </xf>
    <xf numFmtId="0" fontId="24" fillId="0" borderId="15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/>
      <protection locked="0"/>
    </xf>
    <xf numFmtId="0" fontId="10" fillId="0" borderId="11" xfId="0" applyFont="1" applyBorder="1" applyAlignment="1" applyProtection="1">
      <alignment horizontal="left" vertical="top"/>
      <protection locked="0"/>
    </xf>
    <xf numFmtId="0" fontId="24" fillId="0" borderId="0" xfId="0" applyFont="1" applyBorder="1" applyAlignment="1" applyProtection="1">
      <alignment horizontal="left" vertical="top" wrapText="1"/>
      <protection locked="0"/>
    </xf>
    <xf numFmtId="0" fontId="24" fillId="0" borderId="11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16" xfId="0" applyFont="1" applyBorder="1" applyAlignment="1" applyProtection="1">
      <alignment horizontal="left" vertical="top"/>
      <protection locked="0"/>
    </xf>
    <xf numFmtId="0" fontId="10" fillId="0" borderId="2" xfId="0" applyFont="1" applyBorder="1" applyAlignment="1" applyProtection="1">
      <alignment horizontal="left" vertical="top"/>
      <protection locked="0"/>
    </xf>
    <xf numFmtId="0" fontId="17" fillId="2" borderId="7" xfId="0" applyFont="1" applyFill="1" applyBorder="1" applyAlignment="1" applyProtection="1">
      <alignment horizontal="left"/>
    </xf>
    <xf numFmtId="0" fontId="17" fillId="2" borderId="16" xfId="0" applyFont="1" applyFill="1" applyBorder="1" applyAlignment="1" applyProtection="1">
      <alignment horizontal="left"/>
    </xf>
    <xf numFmtId="0" fontId="16" fillId="4" borderId="10" xfId="1" applyFont="1" applyBorder="1" applyAlignment="1" applyProtection="1">
      <alignment horizontal="center" vertical="center"/>
    </xf>
    <xf numFmtId="0" fontId="16" fillId="4" borderId="15" xfId="1" applyFont="1" applyBorder="1" applyAlignment="1" applyProtection="1">
      <alignment horizontal="center" vertical="center"/>
    </xf>
    <xf numFmtId="0" fontId="16" fillId="4" borderId="8" xfId="1" applyFont="1" applyBorder="1" applyAlignment="1" applyProtection="1">
      <alignment horizontal="center" vertical="center"/>
    </xf>
    <xf numFmtId="0" fontId="16" fillId="4" borderId="11" xfId="1" applyFont="1" applyBorder="1" applyAlignment="1" applyProtection="1">
      <alignment horizontal="center" vertical="center"/>
    </xf>
    <xf numFmtId="0" fontId="17" fillId="0" borderId="14" xfId="0" applyFont="1" applyBorder="1" applyAlignment="1" applyProtection="1">
      <alignment horizontal="left" vertical="top"/>
    </xf>
    <xf numFmtId="0" fontId="17" fillId="0" borderId="18" xfId="0" applyFont="1" applyBorder="1" applyAlignment="1" applyProtection="1">
      <alignment horizontal="left" vertical="top"/>
    </xf>
    <xf numFmtId="0" fontId="17" fillId="0" borderId="20" xfId="0" applyFont="1" applyBorder="1" applyAlignment="1" applyProtection="1">
      <alignment horizontal="left" vertical="top"/>
    </xf>
    <xf numFmtId="0" fontId="17" fillId="0" borderId="21" xfId="0" applyFont="1" applyBorder="1" applyAlignment="1" applyProtection="1">
      <alignment horizontal="left" vertical="top"/>
    </xf>
    <xf numFmtId="0" fontId="17" fillId="0" borderId="14" xfId="0" applyFont="1" applyBorder="1" applyAlignment="1" applyProtection="1">
      <alignment horizontal="left"/>
    </xf>
    <xf numFmtId="0" fontId="17" fillId="0" borderId="18" xfId="0" applyFont="1" applyBorder="1" applyAlignment="1" applyProtection="1">
      <alignment horizontal="left"/>
    </xf>
    <xf numFmtId="0" fontId="25" fillId="0" borderId="9" xfId="0" applyFont="1" applyBorder="1" applyAlignment="1" applyProtection="1">
      <alignment horizontal="center" vertical="center" wrapText="1"/>
    </xf>
    <xf numFmtId="0" fontId="25" fillId="0" borderId="9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left" vertical="top"/>
    </xf>
    <xf numFmtId="0" fontId="4" fillId="0" borderId="40" xfId="0" applyFont="1" applyBorder="1" applyAlignment="1" applyProtection="1">
      <alignment horizontal="left" vertical="top"/>
    </xf>
    <xf numFmtId="0" fontId="3" fillId="4" borderId="24" xfId="1" applyFont="1" applyBorder="1" applyAlignment="1" applyProtection="1">
      <alignment horizontal="right" wrapText="1"/>
    </xf>
    <xf numFmtId="0" fontId="0" fillId="0" borderId="36" xfId="0" applyBorder="1" applyAlignment="1" applyProtection="1">
      <alignment horizontal="right" wrapText="1"/>
    </xf>
    <xf numFmtId="0" fontId="1" fillId="0" borderId="0" xfId="6" applyFont="1" applyFill="1" applyBorder="1" applyAlignment="1" applyProtection="1">
      <alignment horizontal="right"/>
    </xf>
    <xf numFmtId="4" fontId="27" fillId="0" borderId="0" xfId="6" applyNumberFormat="1" applyFont="1" applyFill="1" applyBorder="1" applyAlignment="1" applyProtection="1">
      <alignment vertical="top" wrapText="1"/>
    </xf>
    <xf numFmtId="0" fontId="3" fillId="4" borderId="24" xfId="1" applyFont="1" applyBorder="1" applyAlignment="1" applyProtection="1">
      <alignment horizontal="left" wrapText="1"/>
    </xf>
    <xf numFmtId="0" fontId="3" fillId="4" borderId="36" xfId="1" applyFont="1" applyBorder="1" applyAlignment="1" applyProtection="1">
      <alignment horizontal="left" wrapText="1"/>
    </xf>
    <xf numFmtId="0" fontId="4" fillId="7" borderId="13" xfId="0" applyFont="1" applyFill="1" applyBorder="1" applyAlignment="1" applyProtection="1">
      <alignment horizontal="center"/>
      <protection locked="0"/>
    </xf>
    <xf numFmtId="0" fontId="4" fillId="7" borderId="17" xfId="0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0" fontId="4" fillId="4" borderId="37" xfId="1" applyFont="1" applyBorder="1" applyAlignment="1" applyProtection="1">
      <alignment horizontal="left" wrapText="1"/>
    </xf>
    <xf numFmtId="0" fontId="4" fillId="4" borderId="39" xfId="1" applyFont="1" applyBorder="1" applyAlignment="1" applyProtection="1">
      <alignment horizontal="left" wrapText="1"/>
    </xf>
    <xf numFmtId="0" fontId="3" fillId="4" borderId="24" xfId="1" applyFont="1" applyBorder="1" applyAlignment="1" applyProtection="1">
      <alignment horizontal="center" wrapText="1"/>
    </xf>
    <xf numFmtId="0" fontId="3" fillId="4" borderId="36" xfId="1" applyFont="1" applyBorder="1" applyAlignment="1" applyProtection="1">
      <alignment wrapText="1"/>
    </xf>
    <xf numFmtId="4" fontId="9" fillId="0" borderId="0" xfId="6" applyNumberFormat="1" applyFont="1" applyFill="1" applyBorder="1" applyAlignment="1" applyProtection="1">
      <alignment horizontal="center" vertical="top" wrapText="1"/>
    </xf>
    <xf numFmtId="0" fontId="29" fillId="0" borderId="0" xfId="6" applyFont="1" applyFill="1" applyBorder="1" applyAlignment="1" applyProtection="1">
      <alignment horizontal="left" wrapText="1"/>
    </xf>
    <xf numFmtId="4" fontId="27" fillId="0" borderId="0" xfId="6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 wrapText="1"/>
    </xf>
    <xf numFmtId="0" fontId="3" fillId="4" borderId="10" xfId="1" applyFont="1" applyBorder="1" applyAlignment="1" applyProtection="1">
      <alignment horizontal="center" vertical="center"/>
    </xf>
    <xf numFmtId="0" fontId="3" fillId="4" borderId="15" xfId="1" applyFont="1" applyBorder="1" applyAlignment="1" applyProtection="1">
      <alignment horizontal="center" vertical="center"/>
    </xf>
    <xf numFmtId="0" fontId="3" fillId="4" borderId="8" xfId="1" applyFont="1" applyBorder="1" applyAlignment="1" applyProtection="1">
      <alignment horizontal="center" vertical="center"/>
    </xf>
    <xf numFmtId="0" fontId="3" fillId="4" borderId="11" xfId="1" applyFont="1" applyBorder="1" applyAlignment="1" applyProtection="1">
      <alignment horizontal="center" vertical="center"/>
    </xf>
    <xf numFmtId="0" fontId="3" fillId="4" borderId="3" xfId="1" applyFont="1" applyBorder="1" applyAlignment="1" applyProtection="1">
      <alignment horizontal="center" vertical="center"/>
    </xf>
    <xf numFmtId="0" fontId="3" fillId="4" borderId="4" xfId="1" applyFont="1" applyBorder="1" applyAlignment="1" applyProtection="1">
      <alignment horizontal="center" vertical="center"/>
    </xf>
    <xf numFmtId="4" fontId="4" fillId="2" borderId="3" xfId="3" applyNumberFormat="1" applyFont="1" applyFill="1" applyBorder="1" applyAlignment="1" applyProtection="1">
      <alignment horizontal="center"/>
    </xf>
    <xf numFmtId="4" fontId="4" fillId="2" borderId="5" xfId="3" applyNumberFormat="1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4" fontId="4" fillId="0" borderId="3" xfId="0" applyNumberFormat="1" applyFont="1" applyFill="1" applyBorder="1" applyAlignment="1" applyProtection="1">
      <alignment horizontal="center"/>
      <protection locked="0"/>
    </xf>
    <xf numFmtId="4" fontId="4" fillId="0" borderId="5" xfId="0" applyNumberFormat="1" applyFont="1" applyFill="1" applyBorder="1" applyAlignment="1" applyProtection="1">
      <alignment horizontal="center"/>
      <protection locked="0"/>
    </xf>
    <xf numFmtId="4" fontId="4" fillId="0" borderId="3" xfId="0" applyNumberFormat="1" applyFont="1" applyBorder="1" applyAlignment="1" applyProtection="1">
      <alignment horizontal="center"/>
      <protection locked="0"/>
    </xf>
    <xf numFmtId="4" fontId="4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left"/>
    </xf>
  </cellXfs>
  <cellStyles count="40">
    <cellStyle name="20% - Akzent1" xfId="10"/>
    <cellStyle name="20% - Akzent2" xfId="11"/>
    <cellStyle name="20% - Akzent3" xfId="12"/>
    <cellStyle name="20% - Akzent4" xfId="13"/>
    <cellStyle name="20% - Akzent5" xfId="14"/>
    <cellStyle name="20% - Akzent6" xfId="15"/>
    <cellStyle name="40% - Akzent1" xfId="16"/>
    <cellStyle name="40% - Akzent2" xfId="17"/>
    <cellStyle name="40% - Akzent3" xfId="18"/>
    <cellStyle name="40% - Akzent4" xfId="19"/>
    <cellStyle name="40% - Akzent5" xfId="20"/>
    <cellStyle name="40% - Akzent6" xfId="21"/>
    <cellStyle name="60 % - Akzent1" xfId="1" builtinId="32"/>
    <cellStyle name="60% - Akzent1" xfId="22"/>
    <cellStyle name="60% - Akzent2" xfId="23"/>
    <cellStyle name="60% - Akzent3" xfId="24"/>
    <cellStyle name="60% - Akzent4" xfId="25"/>
    <cellStyle name="60% - Akzent5" xfId="26"/>
    <cellStyle name="60% - Akzent6" xfId="27"/>
    <cellStyle name="Comma [0]" xfId="28"/>
    <cellStyle name="Currency [0]" xfId="29"/>
    <cellStyle name="Euro" xfId="8"/>
    <cellStyle name="Komma" xfId="36" builtinId="3"/>
    <cellStyle name="Komma 2" xfId="2"/>
    <cellStyle name="Komma 2 2" xfId="35"/>
    <cellStyle name="Komma 2 3" xfId="37"/>
    <cellStyle name="Komma 3" xfId="3"/>
    <cellStyle name="Komma 3 2" xfId="38"/>
    <cellStyle name="Prozent 2" xfId="4"/>
    <cellStyle name="Prozent 2 2" xfId="39"/>
    <cellStyle name="Standard" xfId="0" builtinId="0"/>
    <cellStyle name="Standard 2" xfId="5"/>
    <cellStyle name="Standard 2 2" xfId="30"/>
    <cellStyle name="Standard 3" xfId="9"/>
    <cellStyle name="Standard 4" xfId="31"/>
    <cellStyle name="Standard 5" xfId="32"/>
    <cellStyle name="Standard_KalkgrundlagenTräger2013-07-18" xfId="6"/>
    <cellStyle name="Währung 2" xfId="33"/>
    <cellStyle name="Währung 2 2" xfId="34"/>
    <cellStyle name="Währung_KalkgrundlagenTräger2013-07-1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9" tint="0.39997558519241921"/>
    <pageSetUpPr fitToPage="1"/>
  </sheetPr>
  <dimension ref="A1:J72"/>
  <sheetViews>
    <sheetView showGridLines="0" showZeros="0" tabSelected="1" topLeftCell="A13" zoomScale="60" zoomScaleNormal="60" zoomScaleSheetLayoutView="100" zoomScalePageLayoutView="60" workbookViewId="0">
      <selection activeCell="L18" sqref="L18"/>
    </sheetView>
  </sheetViews>
  <sheetFormatPr baseColWidth="10" defaultColWidth="14.33203125" defaultRowHeight="14.1" customHeight="1" x14ac:dyDescent="0.3"/>
  <cols>
    <col min="1" max="1" width="3.44140625" style="16" customWidth="1"/>
    <col min="2" max="2" width="29.88671875" style="16" customWidth="1"/>
    <col min="3" max="3" width="23.6640625" style="85" customWidth="1"/>
    <col min="4" max="4" width="20.6640625" style="16" customWidth="1"/>
    <col min="5" max="5" width="2.33203125" style="16" customWidth="1"/>
    <col min="6" max="6" width="20.44140625" style="16" customWidth="1"/>
    <col min="7" max="7" width="23.109375" style="16" customWidth="1"/>
    <col min="8" max="8" width="25.88671875" style="16" customWidth="1"/>
    <col min="9" max="9" width="25.33203125" style="16" customWidth="1"/>
    <col min="10" max="16384" width="14.33203125" style="16"/>
  </cols>
  <sheetData>
    <row r="1" spans="2:10" ht="23.8" x14ac:dyDescent="0.45">
      <c r="B1" s="241" t="s">
        <v>223</v>
      </c>
      <c r="C1" s="243"/>
      <c r="D1" s="241"/>
      <c r="E1" s="241"/>
      <c r="F1" s="241" t="s">
        <v>36</v>
      </c>
      <c r="G1" s="244"/>
    </row>
    <row r="2" spans="2:10" ht="14.1" customHeight="1" x14ac:dyDescent="0.3">
      <c r="B2" s="17"/>
      <c r="C2" s="18"/>
      <c r="D2" s="19"/>
      <c r="E2" s="17"/>
      <c r="F2" s="19"/>
      <c r="G2" s="19"/>
    </row>
    <row r="3" spans="2:10" ht="18.2" x14ac:dyDescent="0.35">
      <c r="B3" s="20" t="s">
        <v>13</v>
      </c>
      <c r="C3" s="21"/>
      <c r="D3" s="19"/>
      <c r="F3" s="20" t="s">
        <v>15</v>
      </c>
      <c r="G3" s="22"/>
      <c r="H3" s="19"/>
    </row>
    <row r="4" spans="2:10" ht="70.900000000000006" customHeight="1" x14ac:dyDescent="0.3">
      <c r="B4" s="23" t="s">
        <v>45</v>
      </c>
      <c r="C4" s="551"/>
      <c r="D4" s="552"/>
      <c r="E4" s="24"/>
      <c r="F4" s="23" t="s">
        <v>45</v>
      </c>
      <c r="G4" s="553"/>
      <c r="H4" s="553"/>
      <c r="I4" s="554"/>
    </row>
    <row r="5" spans="2:10" ht="36" customHeight="1" x14ac:dyDescent="0.3">
      <c r="B5" s="25" t="s">
        <v>46</v>
      </c>
      <c r="C5" s="555"/>
      <c r="D5" s="556"/>
      <c r="E5" s="24"/>
      <c r="F5" s="25" t="s">
        <v>46</v>
      </c>
      <c r="G5" s="557"/>
      <c r="H5" s="557"/>
      <c r="I5" s="558"/>
    </row>
    <row r="6" spans="2:10" ht="36" customHeight="1" x14ac:dyDescent="0.3">
      <c r="B6" s="25" t="s">
        <v>47</v>
      </c>
      <c r="C6" s="555"/>
      <c r="D6" s="556"/>
      <c r="E6" s="24"/>
      <c r="F6" s="25" t="s">
        <v>47</v>
      </c>
      <c r="G6" s="557"/>
      <c r="H6" s="557"/>
      <c r="I6" s="558"/>
    </row>
    <row r="7" spans="2:10" ht="36" customHeight="1" x14ac:dyDescent="0.3">
      <c r="B7" s="25" t="s">
        <v>48</v>
      </c>
      <c r="C7" s="555"/>
      <c r="D7" s="556"/>
      <c r="E7" s="24"/>
      <c r="F7" s="25" t="s">
        <v>48</v>
      </c>
      <c r="G7" s="557"/>
      <c r="H7" s="557"/>
      <c r="I7" s="558"/>
    </row>
    <row r="8" spans="2:10" ht="48.7" customHeight="1" x14ac:dyDescent="0.3">
      <c r="B8" s="26" t="s">
        <v>49</v>
      </c>
      <c r="C8" s="559"/>
      <c r="D8" s="560"/>
      <c r="E8" s="24"/>
      <c r="F8" s="26" t="s">
        <v>49</v>
      </c>
      <c r="G8" s="559"/>
      <c r="H8" s="561"/>
      <c r="I8" s="560"/>
    </row>
    <row r="9" spans="2:10" ht="34.299999999999997" customHeight="1" x14ac:dyDescent="0.35">
      <c r="B9" s="337"/>
      <c r="C9" s="338"/>
      <c r="D9" s="6"/>
      <c r="F9" s="574" t="s">
        <v>230</v>
      </c>
      <c r="G9" s="575"/>
      <c r="H9" s="575"/>
      <c r="I9" s="575"/>
    </row>
    <row r="10" spans="2:10" ht="18.2" x14ac:dyDescent="0.35">
      <c r="B10" s="27" t="s">
        <v>102</v>
      </c>
      <c r="C10" s="232" t="s">
        <v>218</v>
      </c>
      <c r="D10" s="233" t="s">
        <v>219</v>
      </c>
      <c r="F10" s="574"/>
      <c r="G10" s="575"/>
      <c r="H10" s="575"/>
      <c r="I10" s="575"/>
    </row>
    <row r="11" spans="2:10" ht="21.8" customHeight="1" x14ac:dyDescent="0.35">
      <c r="B11" s="6"/>
      <c r="C11" s="231"/>
      <c r="D11" s="10"/>
      <c r="F11" s="20" t="s">
        <v>37</v>
      </c>
      <c r="G11" s="15"/>
    </row>
    <row r="12" spans="2:10" ht="21.8" customHeight="1" x14ac:dyDescent="0.35">
      <c r="B12" s="28"/>
      <c r="C12" s="29"/>
      <c r="D12" s="30"/>
      <c r="F12" s="15" t="s">
        <v>199</v>
      </c>
      <c r="I12" s="7"/>
      <c r="J12" s="6"/>
    </row>
    <row r="13" spans="2:10" ht="21.8" customHeight="1" x14ac:dyDescent="0.35">
      <c r="B13" s="31" t="s">
        <v>77</v>
      </c>
      <c r="C13" s="32"/>
      <c r="D13" s="1"/>
      <c r="F13" s="15" t="s">
        <v>200</v>
      </c>
      <c r="I13" s="7"/>
      <c r="J13" s="6"/>
    </row>
    <row r="14" spans="2:10" ht="21.8" customHeight="1" x14ac:dyDescent="0.35">
      <c r="B14" s="31" t="s">
        <v>72</v>
      </c>
      <c r="C14" s="32"/>
      <c r="D14" s="1"/>
      <c r="E14" s="28"/>
      <c r="F14" s="15" t="s">
        <v>201</v>
      </c>
      <c r="I14" s="7"/>
      <c r="J14" s="6"/>
    </row>
    <row r="15" spans="2:10" ht="21.8" customHeight="1" x14ac:dyDescent="0.35">
      <c r="B15" s="31" t="s">
        <v>76</v>
      </c>
      <c r="C15" s="32"/>
      <c r="D15" s="1"/>
      <c r="E15" s="28"/>
      <c r="F15" s="15" t="s">
        <v>38</v>
      </c>
      <c r="I15" s="7"/>
      <c r="J15" s="6"/>
    </row>
    <row r="16" spans="2:10" ht="21.8" customHeight="1" x14ac:dyDescent="0.35">
      <c r="B16" s="31" t="s">
        <v>73</v>
      </c>
      <c r="C16" s="32"/>
      <c r="D16" s="1"/>
      <c r="E16" s="28"/>
      <c r="F16" s="15" t="s">
        <v>202</v>
      </c>
      <c r="I16" s="7"/>
      <c r="J16" s="6"/>
    </row>
    <row r="17" spans="1:10" ht="21.8" customHeight="1" x14ac:dyDescent="0.35">
      <c r="B17" s="31" t="s">
        <v>74</v>
      </c>
      <c r="C17" s="32"/>
      <c r="D17" s="1"/>
      <c r="E17" s="28"/>
      <c r="F17" s="15" t="s">
        <v>39</v>
      </c>
      <c r="I17" s="7"/>
      <c r="J17" s="6"/>
    </row>
    <row r="18" spans="1:10" ht="21.8" customHeight="1" x14ac:dyDescent="0.35">
      <c r="B18" s="31" t="s">
        <v>290</v>
      </c>
      <c r="C18" s="33"/>
      <c r="D18" s="9">
        <v>9</v>
      </c>
      <c r="E18" s="28"/>
      <c r="F18" s="15" t="s">
        <v>203</v>
      </c>
      <c r="I18" s="8"/>
      <c r="J18" s="6"/>
    </row>
    <row r="19" spans="1:10" ht="21.8" customHeight="1" x14ac:dyDescent="0.35">
      <c r="B19" s="31" t="s">
        <v>220</v>
      </c>
      <c r="C19" s="33"/>
      <c r="D19" s="9">
        <v>90</v>
      </c>
      <c r="E19" s="28"/>
      <c r="F19" s="15" t="s">
        <v>204</v>
      </c>
      <c r="G19" s="6"/>
      <c r="I19" s="8"/>
      <c r="J19" s="6"/>
    </row>
    <row r="20" spans="1:10" ht="21.8" customHeight="1" x14ac:dyDescent="0.35">
      <c r="B20" s="31" t="s">
        <v>75</v>
      </c>
      <c r="C20" s="33"/>
      <c r="D20" s="9">
        <f>D18*365*D19/100</f>
        <v>2956.5</v>
      </c>
      <c r="F20" s="15" t="s">
        <v>205</v>
      </c>
      <c r="I20" s="7"/>
      <c r="J20" s="6"/>
    </row>
    <row r="21" spans="1:10" ht="21.8" customHeight="1" x14ac:dyDescent="0.35">
      <c r="B21" s="6"/>
      <c r="C21" s="334"/>
      <c r="D21" s="335"/>
      <c r="E21" s="15"/>
      <c r="F21" s="15" t="s">
        <v>206</v>
      </c>
      <c r="I21" s="8"/>
      <c r="J21" s="6"/>
    </row>
    <row r="22" spans="1:10" ht="21.8" customHeight="1" x14ac:dyDescent="0.35">
      <c r="B22" s="6"/>
      <c r="C22" s="6"/>
      <c r="D22" s="6"/>
      <c r="F22" s="322" t="s">
        <v>40</v>
      </c>
      <c r="G22" s="6"/>
      <c r="H22" s="6"/>
      <c r="I22" s="8"/>
      <c r="J22" s="6"/>
    </row>
    <row r="23" spans="1:10" ht="21.8" customHeight="1" x14ac:dyDescent="0.35">
      <c r="B23" s="336"/>
      <c r="C23" s="6"/>
      <c r="D23" s="6"/>
      <c r="I23" s="6"/>
      <c r="J23" s="6"/>
    </row>
    <row r="24" spans="1:10" ht="21.8" customHeight="1" x14ac:dyDescent="0.35">
      <c r="B24" s="31" t="s">
        <v>101</v>
      </c>
      <c r="C24" s="16"/>
      <c r="D24" s="10"/>
      <c r="F24" s="31" t="s">
        <v>221</v>
      </c>
      <c r="G24" s="34"/>
      <c r="I24" s="321"/>
      <c r="J24" s="6"/>
    </row>
    <row r="25" spans="1:10" ht="21.8" customHeight="1" x14ac:dyDescent="0.35">
      <c r="B25" s="31" t="s">
        <v>104</v>
      </c>
      <c r="C25" s="33"/>
      <c r="D25" s="10"/>
      <c r="E25" s="15"/>
      <c r="F25" s="31" t="s">
        <v>116</v>
      </c>
      <c r="I25" s="242"/>
      <c r="J25" s="6"/>
    </row>
    <row r="26" spans="1:10" ht="18.2" x14ac:dyDescent="0.35">
      <c r="B26" s="31"/>
      <c r="C26" s="33"/>
      <c r="D26" s="28"/>
      <c r="E26" s="15"/>
      <c r="F26" s="16" t="s">
        <v>225</v>
      </c>
      <c r="I26" s="6"/>
      <c r="J26" s="6"/>
    </row>
    <row r="27" spans="1:10" ht="18.2" x14ac:dyDescent="0.35">
      <c r="B27" s="31"/>
      <c r="C27" s="33"/>
      <c r="D27" s="28"/>
      <c r="E27" s="15"/>
      <c r="F27" s="15"/>
      <c r="G27" s="35"/>
      <c r="I27" s="6"/>
      <c r="J27" s="6"/>
    </row>
    <row r="28" spans="1:10" ht="15.65" x14ac:dyDescent="0.3">
      <c r="B28" s="19" t="s">
        <v>207</v>
      </c>
      <c r="C28" s="18"/>
      <c r="D28" s="19"/>
      <c r="E28" s="19"/>
      <c r="F28" s="19"/>
      <c r="G28" s="19"/>
      <c r="I28" s="6"/>
      <c r="J28" s="6"/>
    </row>
    <row r="29" spans="1:10" ht="15.65" x14ac:dyDescent="0.3">
      <c r="B29" s="19"/>
      <c r="C29" s="18"/>
      <c r="D29" s="19"/>
      <c r="E29" s="19"/>
      <c r="F29" s="19"/>
      <c r="G29" s="19"/>
      <c r="I29" s="6"/>
      <c r="J29" s="6"/>
    </row>
    <row r="30" spans="1:10" s="40" customFormat="1" ht="14.1" customHeight="1" x14ac:dyDescent="0.4">
      <c r="A30" s="36"/>
      <c r="B30" s="37"/>
      <c r="C30" s="38"/>
      <c r="D30" s="39"/>
      <c r="E30" s="39"/>
      <c r="F30" s="564" t="s">
        <v>78</v>
      </c>
      <c r="G30" s="565"/>
      <c r="H30" s="564" t="s">
        <v>14</v>
      </c>
      <c r="I30" s="565"/>
    </row>
    <row r="31" spans="1:10" s="40" customFormat="1" ht="14.1" customHeight="1" x14ac:dyDescent="0.4">
      <c r="A31" s="41"/>
      <c r="B31" s="42"/>
      <c r="C31" s="43"/>
      <c r="D31" s="44"/>
      <c r="E31" s="44"/>
      <c r="F31" s="566"/>
      <c r="G31" s="567"/>
      <c r="H31" s="566" t="s">
        <v>14</v>
      </c>
      <c r="I31" s="567"/>
    </row>
    <row r="32" spans="1:10" s="40" customFormat="1" ht="21.3" x14ac:dyDescent="0.4">
      <c r="A32" s="41"/>
      <c r="B32" s="42"/>
      <c r="C32" s="43"/>
      <c r="D32" s="43"/>
      <c r="E32" s="43"/>
      <c r="F32" s="45" t="s">
        <v>103</v>
      </c>
      <c r="G32" s="45"/>
      <c r="H32" s="45" t="s">
        <v>61</v>
      </c>
      <c r="I32" s="45" t="s">
        <v>1</v>
      </c>
    </row>
    <row r="33" spans="1:9" s="40" customFormat="1" ht="21.3" x14ac:dyDescent="0.4">
      <c r="A33" s="41"/>
      <c r="B33" s="42"/>
      <c r="C33" s="43"/>
      <c r="D33" s="43"/>
      <c r="E33" s="43"/>
      <c r="F33" s="46" t="s">
        <v>0</v>
      </c>
      <c r="G33" s="46" t="s">
        <v>146</v>
      </c>
      <c r="H33" s="46" t="s">
        <v>0</v>
      </c>
      <c r="I33" s="46" t="s">
        <v>146</v>
      </c>
    </row>
    <row r="34" spans="1:9" s="40" customFormat="1" ht="21.3" x14ac:dyDescent="0.4">
      <c r="A34" s="47"/>
      <c r="B34" s="48"/>
      <c r="C34" s="49"/>
      <c r="D34" s="50" t="s">
        <v>22</v>
      </c>
      <c r="E34" s="50"/>
      <c r="F34" s="51" t="s">
        <v>2</v>
      </c>
      <c r="G34" s="51" t="s">
        <v>2</v>
      </c>
      <c r="H34" s="51" t="s">
        <v>2</v>
      </c>
      <c r="I34" s="253" t="s">
        <v>2</v>
      </c>
    </row>
    <row r="35" spans="1:9" s="40" customFormat="1" ht="14.1" customHeight="1" x14ac:dyDescent="0.4">
      <c r="A35" s="41"/>
      <c r="B35" s="52"/>
      <c r="D35" s="53"/>
      <c r="E35" s="54"/>
      <c r="F35" s="248"/>
      <c r="G35" s="14"/>
      <c r="H35" s="254"/>
      <c r="I35" s="56"/>
    </row>
    <row r="36" spans="1:9" s="40" customFormat="1" ht="14.1" customHeight="1" x14ac:dyDescent="0.4">
      <c r="A36" s="41"/>
      <c r="B36" s="57"/>
      <c r="D36" s="53"/>
      <c r="E36" s="54"/>
      <c r="F36" s="249"/>
      <c r="G36" s="14"/>
      <c r="H36" s="254"/>
      <c r="I36" s="56"/>
    </row>
    <row r="37" spans="1:9" s="40" customFormat="1" ht="21.3" x14ac:dyDescent="0.4">
      <c r="A37" s="58" t="s">
        <v>19</v>
      </c>
      <c r="B37" s="568" t="s">
        <v>20</v>
      </c>
      <c r="C37" s="569"/>
      <c r="D37" s="59" t="s">
        <v>283</v>
      </c>
      <c r="E37" s="60"/>
      <c r="F37" s="250"/>
      <c r="G37" s="11"/>
      <c r="H37" s="255">
        <f>'Anlage 1_Angebot'!D31</f>
        <v>0</v>
      </c>
      <c r="I37" s="61">
        <f>IF(ISERROR(H37/D20),"",H37/D20)</f>
        <v>0</v>
      </c>
    </row>
    <row r="38" spans="1:9" s="40" customFormat="1" ht="14.1" customHeight="1" x14ac:dyDescent="0.4">
      <c r="A38" s="41"/>
      <c r="B38" s="570"/>
      <c r="C38" s="571"/>
      <c r="D38" s="53"/>
      <c r="E38" s="54"/>
      <c r="F38" s="251"/>
      <c r="G38" s="12"/>
      <c r="H38" s="256"/>
      <c r="I38" s="62"/>
    </row>
    <row r="39" spans="1:9" s="40" customFormat="1" ht="21.3" x14ac:dyDescent="0.4">
      <c r="A39" s="58" t="s">
        <v>18</v>
      </c>
      <c r="B39" s="572" t="s">
        <v>21</v>
      </c>
      <c r="C39" s="573"/>
      <c r="D39" s="59" t="s">
        <v>10</v>
      </c>
      <c r="E39" s="60"/>
      <c r="F39" s="250"/>
      <c r="G39" s="11"/>
      <c r="H39" s="255">
        <f>'Anlage 2_Angebot'!C60</f>
        <v>0</v>
      </c>
      <c r="I39" s="61">
        <f>IF(ISERROR(H39/D20),"",H39/D20)</f>
        <v>0</v>
      </c>
    </row>
    <row r="40" spans="1:9" s="40" customFormat="1" ht="14.1" customHeight="1" x14ac:dyDescent="0.4">
      <c r="A40" s="41"/>
      <c r="B40" s="63"/>
      <c r="C40" s="64"/>
      <c r="D40" s="53"/>
      <c r="E40" s="54"/>
      <c r="F40" s="251"/>
      <c r="G40" s="12"/>
      <c r="H40" s="256"/>
      <c r="I40" s="62"/>
    </row>
    <row r="41" spans="1:9" s="40" customFormat="1" ht="21.3" x14ac:dyDescent="0.4">
      <c r="A41" s="58" t="s">
        <v>23</v>
      </c>
      <c r="B41" s="572" t="s">
        <v>70</v>
      </c>
      <c r="C41" s="573"/>
      <c r="D41" s="59" t="s">
        <v>44</v>
      </c>
      <c r="E41" s="60"/>
      <c r="F41" s="250"/>
      <c r="G41" s="11"/>
      <c r="H41" s="257">
        <f>'Anlage 3_Angebot'!C30</f>
        <v>0</v>
      </c>
      <c r="I41" s="61">
        <f>IF(ISERROR(H41/D20),"",H41/D20)</f>
        <v>0</v>
      </c>
    </row>
    <row r="42" spans="1:9" s="40" customFormat="1" ht="14.1" customHeight="1" x14ac:dyDescent="0.4">
      <c r="A42" s="41"/>
      <c r="B42" s="55"/>
      <c r="C42" s="64"/>
      <c r="D42" s="54"/>
      <c r="E42" s="54"/>
      <c r="F42" s="252"/>
      <c r="G42" s="13"/>
      <c r="H42" s="258"/>
      <c r="I42" s="65"/>
    </row>
    <row r="43" spans="1:9" s="40" customFormat="1" ht="14.1" customHeight="1" x14ac:dyDescent="0.4">
      <c r="A43" s="36"/>
      <c r="B43" s="66"/>
      <c r="C43" s="67"/>
      <c r="D43" s="68"/>
      <c r="E43" s="68"/>
      <c r="F43" s="323"/>
      <c r="G43" s="325"/>
      <c r="H43" s="259"/>
      <c r="I43" s="69"/>
    </row>
    <row r="44" spans="1:9" s="40" customFormat="1" ht="21.3" x14ac:dyDescent="0.4">
      <c r="A44" s="47"/>
      <c r="B44" s="562" t="s">
        <v>43</v>
      </c>
      <c r="C44" s="563"/>
      <c r="D44" s="70"/>
      <c r="E44" s="70"/>
      <c r="F44" s="324">
        <f>F37+F39+F41</f>
        <v>0</v>
      </c>
      <c r="G44" s="326">
        <f>G37+G39+G41</f>
        <v>0</v>
      </c>
      <c r="H44" s="260">
        <f>SUM(H37:H41)</f>
        <v>0</v>
      </c>
      <c r="I44" s="71">
        <f>IF(ISERROR(H44/D20),"",H44/D20)</f>
        <v>0</v>
      </c>
    </row>
    <row r="45" spans="1:9" ht="14.1" customHeight="1" x14ac:dyDescent="0.4">
      <c r="A45" s="36"/>
      <c r="B45" s="72"/>
      <c r="C45" s="73"/>
      <c r="D45" s="72"/>
      <c r="E45" s="72"/>
      <c r="F45" s="72"/>
      <c r="G45" s="74"/>
      <c r="H45" s="75"/>
      <c r="I45" s="76"/>
    </row>
    <row r="46" spans="1:9" s="79" customFormat="1" ht="14.1" customHeight="1" x14ac:dyDescent="0.4">
      <c r="A46" s="47"/>
      <c r="B46" s="72"/>
      <c r="C46" s="73"/>
      <c r="D46" s="72"/>
      <c r="E46" s="72"/>
      <c r="F46" s="72"/>
      <c r="G46" s="72"/>
      <c r="H46" s="77"/>
      <c r="I46" s="78"/>
    </row>
    <row r="47" spans="1:9" s="79" customFormat="1" ht="21.3" x14ac:dyDescent="0.4">
      <c r="A47" s="80"/>
      <c r="B47" s="81" t="s">
        <v>224</v>
      </c>
      <c r="C47" s="82"/>
      <c r="D47" s="83"/>
      <c r="E47" s="81"/>
      <c r="F47" s="327"/>
      <c r="G47" s="328"/>
      <c r="H47" s="261"/>
      <c r="I47" s="84">
        <f>IF(ISERROR(I44*0.9),"",I44*0.9)</f>
        <v>0</v>
      </c>
    </row>
    <row r="50" spans="2:8" ht="18.2" x14ac:dyDescent="0.35">
      <c r="B50" s="230" t="s">
        <v>222</v>
      </c>
      <c r="D50" s="6" t="s">
        <v>212</v>
      </c>
    </row>
    <row r="51" spans="2:8" ht="18.2" x14ac:dyDescent="0.35">
      <c r="B51" s="15" t="s">
        <v>216</v>
      </c>
      <c r="C51" s="16"/>
      <c r="D51" s="7"/>
      <c r="E51" s="6"/>
      <c r="F51" s="6"/>
      <c r="G51" s="6"/>
      <c r="H51" s="6"/>
    </row>
    <row r="52" spans="2:8" ht="18.2" x14ac:dyDescent="0.35">
      <c r="B52" s="15" t="s">
        <v>210</v>
      </c>
      <c r="C52" s="16"/>
      <c r="D52" s="7"/>
      <c r="E52" s="6"/>
      <c r="F52" s="6"/>
      <c r="G52" s="6"/>
      <c r="H52" s="6"/>
    </row>
    <row r="53" spans="2:8" ht="18.2" x14ac:dyDescent="0.35">
      <c r="B53" s="15" t="s">
        <v>208</v>
      </c>
      <c r="C53" s="16"/>
      <c r="D53" s="7"/>
      <c r="E53" s="6"/>
      <c r="F53" s="6"/>
      <c r="G53" s="6"/>
      <c r="H53" s="6"/>
    </row>
    <row r="54" spans="2:8" ht="18.2" x14ac:dyDescent="0.35">
      <c r="B54" s="15" t="s">
        <v>211</v>
      </c>
      <c r="C54" s="16"/>
      <c r="D54" s="7"/>
      <c r="E54" s="6"/>
      <c r="F54" s="6"/>
      <c r="G54" s="6"/>
      <c r="H54" s="6"/>
    </row>
    <row r="55" spans="2:8" ht="18.2" x14ac:dyDescent="0.35">
      <c r="B55" s="15" t="s">
        <v>217</v>
      </c>
      <c r="C55" s="16"/>
      <c r="D55" s="7"/>
      <c r="E55" s="6"/>
      <c r="F55" s="6"/>
      <c r="G55" s="6"/>
      <c r="H55" s="6"/>
    </row>
    <row r="56" spans="2:8" ht="18.2" x14ac:dyDescent="0.35">
      <c r="B56" s="15" t="s">
        <v>209</v>
      </c>
      <c r="C56" s="16"/>
      <c r="D56" s="7"/>
      <c r="E56" s="6"/>
      <c r="F56" s="6"/>
      <c r="G56" s="6"/>
      <c r="H56" s="6"/>
    </row>
    <row r="57" spans="2:8" ht="18.2" x14ac:dyDescent="0.35">
      <c r="B57" s="15" t="s">
        <v>213</v>
      </c>
      <c r="C57" s="16"/>
      <c r="D57" s="8"/>
      <c r="E57" s="6"/>
      <c r="F57" s="6"/>
      <c r="G57" s="6"/>
      <c r="H57" s="6"/>
    </row>
    <row r="58" spans="2:8" ht="18.2" x14ac:dyDescent="0.35">
      <c r="B58" s="15" t="s">
        <v>214</v>
      </c>
      <c r="C58" s="16"/>
      <c r="D58" s="8"/>
      <c r="E58" s="6"/>
      <c r="F58" s="6"/>
      <c r="G58" s="6"/>
      <c r="H58" s="6"/>
    </row>
    <row r="59" spans="2:8" ht="18.2" x14ac:dyDescent="0.35">
      <c r="B59" s="15" t="s">
        <v>215</v>
      </c>
      <c r="C59" s="16"/>
      <c r="D59" s="8"/>
      <c r="E59" s="6"/>
      <c r="F59" s="6"/>
      <c r="G59" s="6"/>
      <c r="H59" s="6"/>
    </row>
    <row r="60" spans="2:8" ht="18.2" x14ac:dyDescent="0.35">
      <c r="B60" s="322" t="s">
        <v>40</v>
      </c>
      <c r="C60" s="6"/>
      <c r="D60" s="8"/>
      <c r="E60" s="6"/>
      <c r="F60" s="6"/>
      <c r="G60" s="6"/>
      <c r="H60" s="6"/>
    </row>
    <row r="63" spans="2:8" ht="23.8" x14ac:dyDescent="0.45">
      <c r="B63" s="241" t="s">
        <v>234</v>
      </c>
    </row>
    <row r="68" spans="2:9" ht="14.1" customHeight="1" x14ac:dyDescent="0.45">
      <c r="B68" s="6"/>
      <c r="C68" s="329"/>
      <c r="D68" s="6"/>
      <c r="E68" s="6"/>
      <c r="F68" s="330"/>
      <c r="G68" s="6"/>
      <c r="H68" s="6"/>
      <c r="I68" s="6"/>
    </row>
    <row r="69" spans="2:9" ht="14.1" customHeight="1" x14ac:dyDescent="0.45">
      <c r="B69" s="330"/>
      <c r="C69" s="330"/>
      <c r="D69" s="6"/>
      <c r="E69" s="6"/>
      <c r="F69" s="6"/>
      <c r="G69" s="6"/>
      <c r="H69" s="6"/>
      <c r="I69" s="6"/>
    </row>
    <row r="70" spans="2:9" ht="14.1" customHeight="1" x14ac:dyDescent="0.3">
      <c r="B70" s="6"/>
      <c r="C70" s="329"/>
      <c r="D70" s="6"/>
      <c r="E70" s="6"/>
      <c r="F70" s="6"/>
      <c r="G70" s="6"/>
      <c r="H70" s="6"/>
      <c r="I70" s="6"/>
    </row>
    <row r="71" spans="2:9" ht="23.8" x14ac:dyDescent="0.45">
      <c r="B71" s="331"/>
      <c r="C71" s="332"/>
      <c r="D71" s="333"/>
      <c r="E71" s="333"/>
      <c r="F71" s="333"/>
      <c r="G71" s="333"/>
      <c r="H71" s="333"/>
      <c r="I71" s="6"/>
    </row>
    <row r="72" spans="2:9" ht="23.8" x14ac:dyDescent="0.45">
      <c r="B72" s="241" t="s">
        <v>233</v>
      </c>
      <c r="C72" s="241" t="s">
        <v>231</v>
      </c>
      <c r="F72" s="241" t="s">
        <v>232</v>
      </c>
    </row>
  </sheetData>
  <sheetProtection algorithmName="SHA-512" hashValue="KRE3xwYc6svtLtjukXyoJhh5dseJzFq8ZOr3zr5Z0WjT7NQkJzp3Pb32j3KHy7G4FP3oMscWI/zchNcvxr8Giw==" saltValue="AFMkPesR1/VCwbsStCme1g==" spinCount="100000" sheet="1" objects="1" scenarios="1"/>
  <mergeCells count="18">
    <mergeCell ref="C7:D7"/>
    <mergeCell ref="G7:I7"/>
    <mergeCell ref="C8:D8"/>
    <mergeCell ref="G8:I8"/>
    <mergeCell ref="B44:C44"/>
    <mergeCell ref="F30:G31"/>
    <mergeCell ref="H30:I31"/>
    <mergeCell ref="B37:C38"/>
    <mergeCell ref="B39:C39"/>
    <mergeCell ref="B41:C41"/>
    <mergeCell ref="F9:F10"/>
    <mergeCell ref="G9:I10"/>
    <mergeCell ref="C4:D4"/>
    <mergeCell ref="G4:I4"/>
    <mergeCell ref="C5:D5"/>
    <mergeCell ref="G5:I5"/>
    <mergeCell ref="C6:D6"/>
    <mergeCell ref="G6:I6"/>
  </mergeCells>
  <pageMargins left="0.39370078740157483" right="0.19685039370078741" top="0.71200980392156865" bottom="0.98425196850393704" header="0.51181102362204722" footer="0.51181102362204722"/>
  <pageSetup paperSize="9" scale="45" orientation="portrait" r:id="rId1"/>
  <headerFooter alignWithMargins="0">
    <oddHeader>&amp;R&amp;P von &amp;N</oddHeader>
  </headerFooter>
  <ignoredErrors>
    <ignoredError sqref="D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9" tint="0.39997558519241921"/>
  </sheetPr>
  <dimension ref="A1:F68"/>
  <sheetViews>
    <sheetView showGridLines="0" showZeros="0" zoomScale="90" zoomScaleNormal="90" workbookViewId="0">
      <pane xSplit="2" ySplit="4" topLeftCell="C11" activePane="bottomRight" state="frozen"/>
      <selection pane="topRight" activeCell="C1" sqref="C1"/>
      <selection pane="bottomLeft" activeCell="A5" sqref="A5"/>
      <selection pane="bottomRight" activeCell="D31" sqref="D31"/>
    </sheetView>
  </sheetViews>
  <sheetFormatPr baseColWidth="10" defaultColWidth="11.44140625" defaultRowHeight="15.05" x14ac:dyDescent="0.3"/>
  <cols>
    <col min="1" max="1" width="4" style="16" customWidth="1"/>
    <col min="2" max="2" width="42.6640625" style="16" customWidth="1"/>
    <col min="3" max="4" width="30.109375" style="16" customWidth="1"/>
    <col min="5" max="5" width="21.44140625" style="16" customWidth="1"/>
    <col min="6" max="6" width="44.6640625" style="16" customWidth="1"/>
    <col min="7" max="16384" width="11.44140625" style="16"/>
  </cols>
  <sheetData>
    <row r="1" spans="1:6" ht="14.1" customHeight="1" x14ac:dyDescent="0.3">
      <c r="A1" s="86" t="s">
        <v>275</v>
      </c>
      <c r="B1" s="87"/>
      <c r="C1" s="533" t="s">
        <v>297</v>
      </c>
    </row>
    <row r="2" spans="1:6" ht="13.8" customHeight="1" thickBot="1" x14ac:dyDescent="0.35"/>
    <row r="3" spans="1:6" ht="45.1" x14ac:dyDescent="0.3">
      <c r="A3" s="490"/>
      <c r="B3" s="491"/>
      <c r="C3" s="492" t="s">
        <v>3</v>
      </c>
      <c r="D3" s="493" t="s">
        <v>67</v>
      </c>
      <c r="E3" s="494" t="s">
        <v>164</v>
      </c>
      <c r="F3" s="576" t="s">
        <v>163</v>
      </c>
    </row>
    <row r="4" spans="1:6" ht="14.1" customHeight="1" thickBot="1" x14ac:dyDescent="0.35">
      <c r="A4" s="495"/>
      <c r="B4" s="496"/>
      <c r="C4" s="497" t="s">
        <v>251</v>
      </c>
      <c r="D4" s="498" t="s">
        <v>2</v>
      </c>
      <c r="E4" s="499" t="s">
        <v>2</v>
      </c>
      <c r="F4" s="577"/>
    </row>
    <row r="5" spans="1:6" ht="28.2" customHeight="1" x14ac:dyDescent="0.3">
      <c r="A5" s="487" t="s">
        <v>31</v>
      </c>
      <c r="B5" s="283" t="s">
        <v>274</v>
      </c>
      <c r="C5" s="476"/>
      <c r="D5" s="522">
        <f>'Anlage 1.1_Angebot'!J7</f>
        <v>0</v>
      </c>
      <c r="E5" s="534">
        <f>IF(ISERROR(D5/Kalkulation_Angebot!$D$20),"",D5/Kalkulation_Angebot!$D$20)</f>
        <v>0</v>
      </c>
      <c r="F5" s="339" t="s">
        <v>285</v>
      </c>
    </row>
    <row r="6" spans="1:6" x14ac:dyDescent="0.3">
      <c r="A6" s="488"/>
      <c r="B6" s="284" t="s">
        <v>79</v>
      </c>
      <c r="C6" s="513">
        <f>'Anlage 1.1_Angebot'!F8</f>
        <v>0</v>
      </c>
      <c r="D6" s="503">
        <f>'Anlage 1.1_Angebot'!J8</f>
        <v>0</v>
      </c>
      <c r="E6" s="534">
        <f>IF(ISERROR(D6/Kalkulation_Angebot!$D$20),"",D6/Kalkulation_Angebot!$D$20)</f>
        <v>0</v>
      </c>
      <c r="F6" s="393" t="s">
        <v>226</v>
      </c>
    </row>
    <row r="7" spans="1:6" x14ac:dyDescent="0.3">
      <c r="A7" s="488"/>
      <c r="B7" s="284" t="s">
        <v>80</v>
      </c>
      <c r="C7" s="513">
        <f>'Anlage 1.1_Angebot'!F9</f>
        <v>0</v>
      </c>
      <c r="D7" s="503">
        <f>'Anlage 1.1_Angebot'!J9</f>
        <v>0</v>
      </c>
      <c r="E7" s="535">
        <f>IF(ISERROR(D7/Kalkulation_Angebot!$D$20),"",D7/Kalkulation_Angebot!$D$20)</f>
        <v>0</v>
      </c>
      <c r="F7" s="393" t="s">
        <v>227</v>
      </c>
    </row>
    <row r="8" spans="1:6" ht="30.05" x14ac:dyDescent="0.3">
      <c r="A8" s="488"/>
      <c r="B8" s="285" t="s">
        <v>62</v>
      </c>
      <c r="C8" s="532">
        <f>SUM(C6:C7)</f>
        <v>0</v>
      </c>
      <c r="D8" s="524">
        <f>SUM(D5:D7)</f>
        <v>0</v>
      </c>
      <c r="E8" s="536">
        <f>IF(ISERROR(D8/Kalkulation_Angebot!$D$20),"",D8/Kalkulation_Angebot!$D$20)</f>
        <v>0</v>
      </c>
      <c r="F8" s="286" t="s">
        <v>303</v>
      </c>
    </row>
    <row r="9" spans="1:6" x14ac:dyDescent="0.3">
      <c r="A9" s="488"/>
      <c r="B9" s="287" t="s">
        <v>81</v>
      </c>
      <c r="C9" s="531">
        <f>'Anlage 1.1_Angebot'!F10</f>
        <v>0</v>
      </c>
      <c r="D9" s="501">
        <f>'Anlage 1.1_Angebot'!J10</f>
        <v>0</v>
      </c>
      <c r="E9" s="535">
        <f>IF(ISERROR(D9/Kalkulation_Angebot!$D$20),"",D9/Kalkulation_Angebot!$D$20)</f>
        <v>0</v>
      </c>
      <c r="F9" s="393"/>
    </row>
    <row r="10" spans="1:6" ht="14.1" customHeight="1" x14ac:dyDescent="0.3">
      <c r="A10" s="488"/>
      <c r="B10" s="284" t="s">
        <v>82</v>
      </c>
      <c r="C10" s="531">
        <f>'Anlage 1.1_Angebot'!F11+'Anlage 1.1_Angebot'!F12+'Anlage 1.1_Angebot'!F13+'Anlage 1.1_Angebot'!F14+'Anlage 1.1_Angebot'!F15+'Anlage 1.1_Angebot'!F16+'Anlage 1.1_Angebot'!F17+'Anlage 1.1_Angebot'!F18</f>
        <v>0</v>
      </c>
      <c r="D10" s="502">
        <f>'Anlage 1.1_Angebot'!J11+'Anlage 1.1_Angebot'!J12+'Anlage 1.1_Angebot'!J13+'Anlage 1.1_Angebot'!J14+'Anlage 1.1_Angebot'!J15+'Anlage 1.1_Angebot'!J16+'Anlage 1.1_Angebot'!J17+'Anlage 1.1_Angebot'!J18</f>
        <v>0</v>
      </c>
      <c r="E10" s="535">
        <f>IF(ISERROR(D10/Kalkulation_Angebot!$D$20),"",D10/Kalkulation_Angebot!$D$20)</f>
        <v>0</v>
      </c>
      <c r="F10" s="393"/>
    </row>
    <row r="11" spans="1:6" x14ac:dyDescent="0.3">
      <c r="A11" s="488"/>
      <c r="B11" s="284" t="s">
        <v>105</v>
      </c>
      <c r="C11" s="531">
        <f>'Anlage 1.1_Angebot'!F22+'Anlage 1.1_Angebot'!F23+'Anlage 1.1_Angebot'!F24</f>
        <v>0</v>
      </c>
      <c r="D11" s="502">
        <f>'Anlage 1.1_Angebot'!J22+'Anlage 1.1_Angebot'!J23+'Anlage 1.1_Angebot'!J24</f>
        <v>0</v>
      </c>
      <c r="E11" s="535">
        <f>IF(ISERROR(D11/Kalkulation_Angebot!$D$20),"",D11/Kalkulation_Angebot!$D$20)</f>
        <v>0</v>
      </c>
      <c r="F11" s="393"/>
    </row>
    <row r="12" spans="1:6" x14ac:dyDescent="0.3">
      <c r="A12" s="488"/>
      <c r="B12" s="284" t="s">
        <v>106</v>
      </c>
      <c r="C12" s="531">
        <f>'Anlage 1.1_Angebot'!F19+'Anlage 1.1_Angebot'!F20+'Anlage 1.1_Angebot'!F21+'Anlage 1.1_Angebot'!F25</f>
        <v>0</v>
      </c>
      <c r="D12" s="502">
        <f>'Anlage 1.1_Angebot'!J19+'Anlage 1.1_Angebot'!J20+'Anlage 1.1_Angebot'!J21+'Anlage 1.1_Angebot'!J25</f>
        <v>0</v>
      </c>
      <c r="E12" s="535">
        <f>IF(ISERROR(D12/Kalkulation_Angebot!$D$20),"",D12/Kalkulation_Angebot!$D$20)</f>
        <v>0</v>
      </c>
      <c r="F12" s="393"/>
    </row>
    <row r="13" spans="1:6" x14ac:dyDescent="0.3">
      <c r="A13" s="488"/>
      <c r="B13" s="288" t="s">
        <v>302</v>
      </c>
      <c r="C13" s="531">
        <f>'Anlage 1.1_Angebot'!F26</f>
        <v>0</v>
      </c>
      <c r="D13" s="500">
        <f>'Anlage 1.1_Angebot'!J26</f>
        <v>0</v>
      </c>
      <c r="E13" s="535">
        <f>IF(ISERROR(D13/Kalkulation_Angebot!$D$20),"",D13/Kalkulation_Angebot!$D$20)</f>
        <v>0</v>
      </c>
      <c r="F13" s="393"/>
    </row>
    <row r="14" spans="1:6" x14ac:dyDescent="0.3">
      <c r="A14" s="488"/>
      <c r="B14" s="285" t="s">
        <v>63</v>
      </c>
      <c r="C14" s="532">
        <f>SUM(C9:C13)</f>
        <v>0</v>
      </c>
      <c r="D14" s="523">
        <f>SUM(D9:D13)</f>
        <v>0</v>
      </c>
      <c r="E14" s="536">
        <f>IF(ISERROR(D14/Kalkulation_Angebot!$D$20),"",D14/Kalkulation_Angebot!$D$20)</f>
        <v>0</v>
      </c>
      <c r="F14" s="286"/>
    </row>
    <row r="15" spans="1:6" ht="45.1" x14ac:dyDescent="0.3">
      <c r="A15" s="488"/>
      <c r="B15" s="284" t="s">
        <v>107</v>
      </c>
      <c r="C15" s="531">
        <f>'Anlage 1.1_Angebot'!F27</f>
        <v>0</v>
      </c>
      <c r="D15" s="501">
        <f>'Anlage 1.1_Angebot'!J27</f>
        <v>0</v>
      </c>
      <c r="E15" s="535">
        <f>IF(ISERROR(D15/Kalkulation_Angebot!$D$20),"",D15/Kalkulation_Angebot!$D$20)</f>
        <v>0</v>
      </c>
      <c r="F15" s="393" t="s">
        <v>304</v>
      </c>
    </row>
    <row r="16" spans="1:6" ht="14.1" customHeight="1" x14ac:dyDescent="0.3">
      <c r="A16" s="488"/>
      <c r="B16" s="284" t="s">
        <v>108</v>
      </c>
      <c r="C16" s="531">
        <f>'Anlage 1.1_Angebot'!F28</f>
        <v>0</v>
      </c>
      <c r="D16" s="501">
        <f>'Anlage 1.1_Angebot'!J28</f>
        <v>0</v>
      </c>
      <c r="E16" s="535">
        <f>IF(ISERROR(D16/Kalkulation_Angebot!$D$20),"",D16/Kalkulation_Angebot!$D$20)</f>
        <v>0</v>
      </c>
      <c r="F16" s="393"/>
    </row>
    <row r="17" spans="1:6" ht="48.7" customHeight="1" x14ac:dyDescent="0.3">
      <c r="A17" s="488"/>
      <c r="B17" s="284" t="s">
        <v>109</v>
      </c>
      <c r="C17" s="531">
        <f>'Anlage 1.1_Angebot'!F29</f>
        <v>0</v>
      </c>
      <c r="D17" s="501">
        <f>'Anlage 1.1_Angebot'!J29</f>
        <v>0</v>
      </c>
      <c r="E17" s="535">
        <f>IF(ISERROR(D17/Kalkulation_Angebot!$D$20),"",D17/Kalkulation_Angebot!$D$20)</f>
        <v>0</v>
      </c>
      <c r="F17" s="393" t="s">
        <v>289</v>
      </c>
    </row>
    <row r="18" spans="1:6" x14ac:dyDescent="0.3">
      <c r="A18" s="488"/>
      <c r="B18" s="285" t="s">
        <v>64</v>
      </c>
      <c r="C18" s="532">
        <f>SUM(C15:C17)</f>
        <v>0</v>
      </c>
      <c r="D18" s="524">
        <f>SUM(D15:D17)</f>
        <v>0</v>
      </c>
      <c r="E18" s="536">
        <f>IF(ISERROR(D18/Kalkulation_Angebot!$D$20),"",D18/Kalkulation_Angebot!$D$20)</f>
        <v>0</v>
      </c>
      <c r="F18" s="286"/>
    </row>
    <row r="19" spans="1:6" x14ac:dyDescent="0.3">
      <c r="A19" s="488"/>
      <c r="B19" s="289" t="s">
        <v>256</v>
      </c>
      <c r="C19" s="531">
        <f>'Anlage 1.1_Angebot'!F32+'Anlage 1.1_Angebot'!F31+'Anlage 1.1_Angebot'!F30</f>
        <v>0</v>
      </c>
      <c r="D19" s="501">
        <f>'Anlage 1.1_Angebot'!J32+'Anlage 1.1_Angebot'!J31+'Anlage 1.1_Angebot'!J30</f>
        <v>0</v>
      </c>
      <c r="E19" s="535">
        <f>IF(ISERROR(D19/Kalkulation_Angebot!$D$20),"",D19/Kalkulation_Angebot!$D$20)</f>
        <v>0</v>
      </c>
      <c r="F19" s="281"/>
    </row>
    <row r="20" spans="1:6" x14ac:dyDescent="0.3">
      <c r="A20" s="488"/>
      <c r="B20" s="289"/>
      <c r="C20" s="548"/>
      <c r="D20" s="501"/>
      <c r="E20" s="535"/>
      <c r="F20" s="281"/>
    </row>
    <row r="21" spans="1:6" ht="14.1" customHeight="1" x14ac:dyDescent="0.3">
      <c r="A21" s="488"/>
      <c r="B21" s="290" t="s">
        <v>65</v>
      </c>
      <c r="C21" s="532">
        <f>C8+C14+C18+C19</f>
        <v>0</v>
      </c>
      <c r="D21" s="504">
        <f>D8+D14+D18+D19+D20</f>
        <v>0</v>
      </c>
      <c r="E21" s="536">
        <f>IF(ISERROR(D21/Kalkulation_Angebot!$D$20),"",D21/Kalkulation_Angebot!$D$20)</f>
        <v>0</v>
      </c>
      <c r="F21" s="291"/>
    </row>
    <row r="22" spans="1:6" ht="14.1" customHeight="1" thickBot="1" x14ac:dyDescent="0.35">
      <c r="A22" s="489"/>
      <c r="B22" s="292"/>
      <c r="C22" s="514"/>
      <c r="D22" s="505"/>
      <c r="E22" s="537">
        <f>IF(ISERROR(D22/Kalkulation_Angebot!$D$20),"",D22/Kalkulation_Angebot!$D$20)</f>
        <v>0</v>
      </c>
      <c r="F22" s="293"/>
    </row>
    <row r="23" spans="1:6" ht="14.1" customHeight="1" x14ac:dyDescent="0.3">
      <c r="A23" s="487" t="s">
        <v>32</v>
      </c>
      <c r="B23" s="294" t="s">
        <v>7</v>
      </c>
      <c r="C23" s="515"/>
      <c r="D23" s="506"/>
      <c r="E23" s="538">
        <f>IF(ISERROR(D23/Kalkulation_Angebot!$D$20),"",D23/Kalkulation_Angebot!$D$20)</f>
        <v>0</v>
      </c>
      <c r="F23" s="295"/>
    </row>
    <row r="24" spans="1:6" x14ac:dyDescent="0.3">
      <c r="A24" s="488"/>
      <c r="B24" s="284" t="s">
        <v>110</v>
      </c>
      <c r="C24" s="516"/>
      <c r="D24" s="507">
        <f>D14*0.01+D18*0.005</f>
        <v>0</v>
      </c>
      <c r="E24" s="535">
        <f>IF(ISERROR(D24/Kalkulation_Angebot!$D$20),"",D24/Kalkulation_Angebot!$D$20)</f>
        <v>0</v>
      </c>
      <c r="F24" s="273"/>
    </row>
    <row r="25" spans="1:6" x14ac:dyDescent="0.3">
      <c r="A25" s="488"/>
      <c r="B25" s="284" t="s">
        <v>111</v>
      </c>
      <c r="C25" s="516"/>
      <c r="D25" s="507"/>
      <c r="E25" s="535">
        <f>IF(ISERROR(D25/Kalkulation_Angebot!$D$20),"",D25/Kalkulation_Angebot!$D$20)</f>
        <v>0</v>
      </c>
      <c r="F25" s="273"/>
    </row>
    <row r="26" spans="1:6" x14ac:dyDescent="0.3">
      <c r="A26" s="488"/>
      <c r="B26" s="284" t="s">
        <v>112</v>
      </c>
      <c r="C26" s="516"/>
      <c r="D26" s="507"/>
      <c r="E26" s="535">
        <f>IF(ISERROR(D26/Kalkulation_Angebot!$D$20),"",D26/Kalkulation_Angebot!$D$20)</f>
        <v>0</v>
      </c>
      <c r="F26" s="273"/>
    </row>
    <row r="27" spans="1:6" ht="14.1" customHeight="1" thickBot="1" x14ac:dyDescent="0.35">
      <c r="A27" s="488"/>
      <c r="B27" s="296" t="s">
        <v>66</v>
      </c>
      <c r="C27" s="517"/>
      <c r="D27" s="508">
        <f>SUM(D24:D26)</f>
        <v>0</v>
      </c>
      <c r="E27" s="539">
        <f>IF(ISERROR(D27/Kalkulation_Angebot!$D$20),"",D27/Kalkulation_Angebot!$D$20)</f>
        <v>0</v>
      </c>
      <c r="F27" s="297"/>
    </row>
    <row r="28" spans="1:6" ht="14.1" customHeight="1" thickBot="1" x14ac:dyDescent="0.35">
      <c r="A28" s="489"/>
      <c r="B28" s="298"/>
      <c r="C28" s="518"/>
      <c r="D28" s="506"/>
      <c r="E28" s="540">
        <f>IF(ISERROR(D28/Kalkulation_Angebot!$D$20),"",D28/Kalkulation_Angebot!$D$20)</f>
        <v>0</v>
      </c>
      <c r="F28" s="295"/>
    </row>
    <row r="29" spans="1:6" ht="14.1" customHeight="1" x14ac:dyDescent="0.3">
      <c r="A29" s="487" t="s">
        <v>68</v>
      </c>
      <c r="B29" s="299" t="s">
        <v>113</v>
      </c>
      <c r="C29" s="519"/>
      <c r="D29" s="509"/>
      <c r="E29" s="534">
        <f>IF(ISERROR(D29/Kalkulation_Angebot!$D$20),"",D29/Kalkulation_Angebot!$D$20)</f>
        <v>0</v>
      </c>
      <c r="F29" s="300"/>
    </row>
    <row r="30" spans="1:6" ht="14.1" customHeight="1" x14ac:dyDescent="0.3">
      <c r="A30" s="488"/>
      <c r="B30" s="301"/>
      <c r="C30" s="520"/>
      <c r="D30" s="510"/>
      <c r="E30" s="534">
        <f>IF(ISERROR(D30/Kalkulation_Angebot!$D$20),"",D30/Kalkulation_Angebot!$D$20)</f>
        <v>0</v>
      </c>
      <c r="F30" s="300"/>
    </row>
    <row r="31" spans="1:6" ht="20.5" customHeight="1" thickBot="1" x14ac:dyDescent="0.35">
      <c r="A31" s="489"/>
      <c r="B31" s="302" t="s">
        <v>33</v>
      </c>
      <c r="C31" s="521"/>
      <c r="D31" s="511">
        <f>SUM(D21+D27-D29)</f>
        <v>0</v>
      </c>
      <c r="E31" s="541">
        <f>IF(ISERROR(D31/Kalkulation_Angebot!$D$20),"",D31/Kalkulation_Angebot!$D$20)</f>
        <v>0</v>
      </c>
      <c r="F31" s="303"/>
    </row>
    <row r="32" spans="1:6" ht="14.1" customHeight="1" x14ac:dyDescent="0.3">
      <c r="B32" s="24"/>
      <c r="C32" s="24"/>
      <c r="D32" s="92"/>
      <c r="E32" s="24"/>
      <c r="F32" s="24"/>
    </row>
    <row r="33" spans="1:6" ht="14.1" customHeight="1" x14ac:dyDescent="0.3">
      <c r="B33" s="24"/>
      <c r="C33" s="24"/>
      <c r="D33" s="24"/>
      <c r="E33" s="24"/>
      <c r="F33" s="24"/>
    </row>
    <row r="34" spans="1:6" ht="14.1" customHeight="1" x14ac:dyDescent="0.3">
      <c r="B34" s="24"/>
      <c r="C34" s="24"/>
      <c r="D34" s="24"/>
      <c r="E34" s="24"/>
      <c r="F34" s="24"/>
    </row>
    <row r="35" spans="1:6" ht="14.1" customHeight="1" x14ac:dyDescent="0.3">
      <c r="B35" s="24"/>
      <c r="C35" s="24"/>
      <c r="D35" s="24"/>
      <c r="E35" s="24"/>
      <c r="F35" s="24"/>
    </row>
    <row r="36" spans="1:6" ht="14.1" customHeight="1" x14ac:dyDescent="0.3">
      <c r="B36" s="24"/>
      <c r="C36" s="24"/>
      <c r="D36" s="24"/>
      <c r="E36" s="24"/>
      <c r="F36" s="24"/>
    </row>
    <row r="37" spans="1:6" x14ac:dyDescent="0.3">
      <c r="A37" s="34"/>
      <c r="B37" s="90"/>
      <c r="C37" s="90"/>
      <c r="D37" s="90"/>
      <c r="E37" s="90"/>
      <c r="F37" s="90"/>
    </row>
    <row r="38" spans="1:6" x14ac:dyDescent="0.3">
      <c r="A38" s="486"/>
      <c r="B38" s="263"/>
      <c r="C38" s="477"/>
      <c r="D38" s="475"/>
      <c r="E38" s="265"/>
      <c r="F38" s="266"/>
    </row>
    <row r="39" spans="1:6" x14ac:dyDescent="0.3">
      <c r="A39" s="486"/>
      <c r="B39" s="263"/>
      <c r="C39" s="477"/>
      <c r="D39" s="475"/>
      <c r="E39" s="265"/>
      <c r="F39" s="266"/>
    </row>
    <row r="40" spans="1:6" x14ac:dyDescent="0.3">
      <c r="A40" s="486"/>
      <c r="B40" s="263"/>
      <c r="C40" s="477"/>
      <c r="D40" s="475"/>
      <c r="E40" s="265"/>
      <c r="F40" s="266"/>
    </row>
    <row r="41" spans="1:6" x14ac:dyDescent="0.3">
      <c r="A41" s="486"/>
      <c r="B41" s="263"/>
      <c r="C41" s="477"/>
      <c r="D41" s="475"/>
      <c r="E41" s="265"/>
      <c r="F41" s="266"/>
    </row>
    <row r="42" spans="1:6" x14ac:dyDescent="0.3">
      <c r="A42" s="34"/>
      <c r="B42" s="34"/>
      <c r="C42" s="34"/>
      <c r="D42" s="34"/>
      <c r="E42" s="34"/>
      <c r="F42" s="34"/>
    </row>
    <row r="68" spans="2:5" x14ac:dyDescent="0.3">
      <c r="B68" s="88"/>
      <c r="C68" s="88"/>
      <c r="D68" s="88"/>
      <c r="E68" s="88"/>
    </row>
  </sheetData>
  <sheetProtection algorithmName="SHA-512" hashValue="83ZNvM9dMP/orTr9Nn5hV0xWFWmJ6c2JdTYUC3M8xnjYUMuylqGESOrpBxqQ62tDaVAkdiUifkscPI+83wmdkQ==" saltValue="9K9Gfq2fGVmBKtDxgBAW5w==" spinCount="100000" sheet="1" objects="1" scenarios="1"/>
  <mergeCells count="1">
    <mergeCell ref="F3:F4"/>
  </mergeCells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ignoredErrors>
    <ignoredError sqref="C6:C7 C9 D9 D6:D7 C15:C17 D15:D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theme="9" tint="0.39997558519241921"/>
    <pageSetUpPr fitToPage="1"/>
  </sheetPr>
  <dimension ref="A1:CF84"/>
  <sheetViews>
    <sheetView showWhiteSpace="0" zoomScale="85" zoomScaleNormal="85" zoomScalePageLayoutView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26" sqref="J26"/>
    </sheetView>
  </sheetViews>
  <sheetFormatPr baseColWidth="10" defaultColWidth="9.88671875" defaultRowHeight="15.05" x14ac:dyDescent="0.3"/>
  <cols>
    <col min="1" max="1" width="10.44140625" style="320" customWidth="1"/>
    <col min="2" max="2" width="21.109375" style="16" customWidth="1"/>
    <col min="3" max="3" width="19.44140625" style="16" customWidth="1"/>
    <col min="4" max="4" width="10.44140625" style="16" customWidth="1"/>
    <col min="5" max="5" width="7.33203125" style="16" customWidth="1"/>
    <col min="6" max="6" width="7.6640625" style="16" customWidth="1"/>
    <col min="7" max="7" width="8.44140625" style="16" customWidth="1"/>
    <col min="8" max="8" width="9.44140625" style="16" customWidth="1"/>
    <col min="9" max="10" width="19" style="16" customWidth="1"/>
    <col min="11" max="11" width="40.33203125" style="16" customWidth="1"/>
    <col min="12" max="12" width="46.88671875" style="16" customWidth="1"/>
    <col min="13" max="16384" width="9.88671875" style="16"/>
  </cols>
  <sheetData>
    <row r="1" spans="1:12" ht="14.1" customHeight="1" x14ac:dyDescent="0.3">
      <c r="A1" s="93" t="s">
        <v>276</v>
      </c>
    </row>
    <row r="2" spans="1:12" ht="14.1" customHeight="1" x14ac:dyDescent="0.3">
      <c r="A2" s="94"/>
    </row>
    <row r="3" spans="1:12" ht="14.1" customHeight="1" x14ac:dyDescent="0.3">
      <c r="A3" s="586" t="s">
        <v>165</v>
      </c>
      <c r="B3" s="586"/>
      <c r="C3" s="6"/>
      <c r="D3" s="584"/>
      <c r="E3" s="585"/>
      <c r="F3" s="6"/>
      <c r="G3" s="6"/>
      <c r="H3" s="6"/>
    </row>
    <row r="4" spans="1:12" ht="14.1" customHeight="1" thickBot="1" x14ac:dyDescent="0.35">
      <c r="A4" s="420"/>
      <c r="B4" s="6"/>
      <c r="C4" s="6"/>
      <c r="D4" s="6"/>
      <c r="E4" s="6"/>
      <c r="F4" s="6"/>
      <c r="G4" s="6"/>
      <c r="H4" s="6"/>
      <c r="I4" s="359" t="s">
        <v>228</v>
      </c>
    </row>
    <row r="5" spans="1:12" ht="30.05" x14ac:dyDescent="0.3">
      <c r="A5" s="587" t="s">
        <v>166</v>
      </c>
      <c r="B5" s="383"/>
      <c r="C5" s="582" t="s">
        <v>41</v>
      </c>
      <c r="D5" s="582" t="s">
        <v>167</v>
      </c>
      <c r="E5" s="589" t="s">
        <v>168</v>
      </c>
      <c r="F5" s="383"/>
      <c r="G5" s="383"/>
      <c r="H5" s="582" t="s">
        <v>272</v>
      </c>
      <c r="I5" s="384" t="s">
        <v>169</v>
      </c>
      <c r="J5" s="578" t="s">
        <v>254</v>
      </c>
      <c r="K5" s="576" t="s">
        <v>163</v>
      </c>
      <c r="L5" s="411"/>
    </row>
    <row r="6" spans="1:12" ht="30.7" thickBot="1" x14ac:dyDescent="0.35">
      <c r="A6" s="588" t="s">
        <v>8</v>
      </c>
      <c r="B6" s="385" t="s">
        <v>9</v>
      </c>
      <c r="C6" s="583"/>
      <c r="D6" s="583"/>
      <c r="E6" s="590"/>
      <c r="F6" s="386" t="s">
        <v>250</v>
      </c>
      <c r="G6" s="385" t="s">
        <v>170</v>
      </c>
      <c r="H6" s="583"/>
      <c r="I6" s="387"/>
      <c r="J6" s="579"/>
      <c r="K6" s="577"/>
      <c r="L6" s="412"/>
    </row>
    <row r="7" spans="1:12" ht="14.1" customHeight="1" x14ac:dyDescent="0.3">
      <c r="A7" s="380" t="s">
        <v>288</v>
      </c>
      <c r="B7" s="349"/>
      <c r="C7" s="350"/>
      <c r="D7" s="349"/>
      <c r="E7" s="349"/>
      <c r="F7" s="349"/>
      <c r="G7" s="349"/>
      <c r="H7" s="349"/>
      <c r="I7" s="525"/>
      <c r="J7" s="512">
        <f>IF((J8+J9)&gt;0,0,SUM(J10:J32)*0.07)</f>
        <v>0</v>
      </c>
      <c r="K7" s="398" t="s">
        <v>287</v>
      </c>
      <c r="L7" s="413"/>
    </row>
    <row r="8" spans="1:12" ht="14.1" customHeight="1" x14ac:dyDescent="0.3">
      <c r="A8" s="340">
        <v>1</v>
      </c>
      <c r="B8" s="351" t="s">
        <v>50</v>
      </c>
      <c r="C8" s="234"/>
      <c r="D8" s="234"/>
      <c r="E8" s="234"/>
      <c r="F8" s="354"/>
      <c r="G8" s="234"/>
      <c r="H8" s="234"/>
      <c r="I8" s="526"/>
      <c r="J8" s="352">
        <f>I8*F8</f>
        <v>0</v>
      </c>
      <c r="K8" s="399" t="s">
        <v>226</v>
      </c>
      <c r="L8" s="414"/>
    </row>
    <row r="9" spans="1:12" ht="14.1" customHeight="1" thickBot="1" x14ac:dyDescent="0.35">
      <c r="A9" s="341">
        <v>2</v>
      </c>
      <c r="B9" s="390" t="s">
        <v>17</v>
      </c>
      <c r="C9" s="282"/>
      <c r="D9" s="282"/>
      <c r="E9" s="282"/>
      <c r="F9" s="343"/>
      <c r="G9" s="282"/>
      <c r="H9" s="282"/>
      <c r="I9" s="527"/>
      <c r="J9" s="391">
        <f t="shared" ref="J9:J32" si="0">I9*F9</f>
        <v>0</v>
      </c>
      <c r="K9" s="400" t="s">
        <v>227</v>
      </c>
      <c r="L9" s="414"/>
    </row>
    <row r="10" spans="1:12" ht="14.1" customHeight="1" x14ac:dyDescent="0.3">
      <c r="A10" s="380" t="s">
        <v>286</v>
      </c>
      <c r="B10" s="269" t="s">
        <v>51</v>
      </c>
      <c r="C10" s="270"/>
      <c r="D10" s="270"/>
      <c r="E10" s="271"/>
      <c r="F10" s="353"/>
      <c r="G10" s="272"/>
      <c r="H10" s="272"/>
      <c r="I10" s="528"/>
      <c r="J10" s="392">
        <f t="shared" si="0"/>
        <v>0</v>
      </c>
      <c r="K10" s="401"/>
      <c r="L10" s="414"/>
    </row>
    <row r="11" spans="1:12" ht="14.1" customHeight="1" x14ac:dyDescent="0.3">
      <c r="A11" s="381">
        <v>4</v>
      </c>
      <c r="B11" s="96" t="s">
        <v>195</v>
      </c>
      <c r="C11" s="100"/>
      <c r="D11" s="100"/>
      <c r="E11" s="98"/>
      <c r="F11" s="353"/>
      <c r="G11" s="99"/>
      <c r="H11" s="99"/>
      <c r="I11" s="529"/>
      <c r="J11" s="392">
        <f t="shared" si="0"/>
        <v>0</v>
      </c>
      <c r="K11" s="402"/>
      <c r="L11" s="414"/>
    </row>
    <row r="12" spans="1:12" x14ac:dyDescent="0.3">
      <c r="A12" s="381">
        <v>5</v>
      </c>
      <c r="B12" s="96" t="s">
        <v>16</v>
      </c>
      <c r="C12" s="101"/>
      <c r="D12" s="100"/>
      <c r="E12" s="98"/>
      <c r="F12" s="353"/>
      <c r="G12" s="99"/>
      <c r="H12" s="99"/>
      <c r="I12" s="529"/>
      <c r="J12" s="392">
        <f t="shared" si="0"/>
        <v>0</v>
      </c>
      <c r="K12" s="403"/>
      <c r="L12" s="414"/>
    </row>
    <row r="13" spans="1:12" x14ac:dyDescent="0.3">
      <c r="A13" s="381">
        <v>6</v>
      </c>
      <c r="B13" s="96" t="s">
        <v>16</v>
      </c>
      <c r="C13" s="101"/>
      <c r="D13" s="100"/>
      <c r="E13" s="98"/>
      <c r="F13" s="353"/>
      <c r="G13" s="99"/>
      <c r="H13" s="99"/>
      <c r="I13" s="529"/>
      <c r="J13" s="392">
        <f t="shared" si="0"/>
        <v>0</v>
      </c>
      <c r="K13" s="403"/>
      <c r="L13" s="414"/>
    </row>
    <row r="14" spans="1:12" x14ac:dyDescent="0.3">
      <c r="A14" s="381">
        <v>7</v>
      </c>
      <c r="B14" s="96" t="s">
        <v>16</v>
      </c>
      <c r="C14" s="101"/>
      <c r="D14" s="100"/>
      <c r="E14" s="98"/>
      <c r="F14" s="353"/>
      <c r="G14" s="99"/>
      <c r="H14" s="99"/>
      <c r="I14" s="529"/>
      <c r="J14" s="392">
        <f t="shared" si="0"/>
        <v>0</v>
      </c>
      <c r="K14" s="403"/>
      <c r="L14" s="414"/>
    </row>
    <row r="15" spans="1:12" x14ac:dyDescent="0.3">
      <c r="A15" s="381">
        <v>8</v>
      </c>
      <c r="B15" s="96" t="s">
        <v>16</v>
      </c>
      <c r="C15" s="101"/>
      <c r="D15" s="100"/>
      <c r="E15" s="98"/>
      <c r="F15" s="353"/>
      <c r="G15" s="99"/>
      <c r="H15" s="99"/>
      <c r="I15" s="529"/>
      <c r="J15" s="392">
        <f t="shared" si="0"/>
        <v>0</v>
      </c>
      <c r="K15" s="403"/>
      <c r="L15" s="414"/>
    </row>
    <row r="16" spans="1:12" x14ac:dyDescent="0.3">
      <c r="A16" s="381">
        <v>9</v>
      </c>
      <c r="B16" s="96" t="s">
        <v>16</v>
      </c>
      <c r="C16" s="101"/>
      <c r="D16" s="100"/>
      <c r="E16" s="98"/>
      <c r="F16" s="353"/>
      <c r="G16" s="99"/>
      <c r="H16" s="99"/>
      <c r="I16" s="529"/>
      <c r="J16" s="392">
        <f t="shared" si="0"/>
        <v>0</v>
      </c>
      <c r="K16" s="402"/>
      <c r="L16" s="414"/>
    </row>
    <row r="17" spans="1:84" ht="14.4" customHeight="1" x14ac:dyDescent="0.3">
      <c r="A17" s="381">
        <v>10</v>
      </c>
      <c r="B17" s="96" t="s">
        <v>16</v>
      </c>
      <c r="C17" s="101"/>
      <c r="D17" s="100"/>
      <c r="E17" s="98"/>
      <c r="F17" s="353"/>
      <c r="G17" s="99"/>
      <c r="H17" s="99"/>
      <c r="I17" s="529"/>
      <c r="J17" s="392">
        <f t="shared" si="0"/>
        <v>0</v>
      </c>
      <c r="K17" s="403"/>
      <c r="L17" s="414"/>
    </row>
    <row r="18" spans="1:84" x14ac:dyDescent="0.3">
      <c r="A18" s="381">
        <v>11</v>
      </c>
      <c r="B18" s="96" t="s">
        <v>16</v>
      </c>
      <c r="C18" s="101"/>
      <c r="D18" s="100"/>
      <c r="E18" s="98"/>
      <c r="F18" s="353"/>
      <c r="G18" s="99"/>
      <c r="H18" s="99"/>
      <c r="I18" s="529"/>
      <c r="J18" s="392">
        <f t="shared" si="0"/>
        <v>0</v>
      </c>
      <c r="K18" s="403"/>
      <c r="L18" s="414"/>
    </row>
    <row r="19" spans="1:84" ht="14.1" customHeight="1" x14ac:dyDescent="0.3">
      <c r="A19" s="381">
        <v>12</v>
      </c>
      <c r="B19" s="96" t="s">
        <v>196</v>
      </c>
      <c r="C19" s="100"/>
      <c r="D19" s="100"/>
      <c r="E19" s="98"/>
      <c r="F19" s="353"/>
      <c r="G19" s="99"/>
      <c r="H19" s="99"/>
      <c r="I19" s="529"/>
      <c r="J19" s="392">
        <f t="shared" si="0"/>
        <v>0</v>
      </c>
      <c r="K19" s="403"/>
      <c r="L19" s="414"/>
    </row>
    <row r="20" spans="1:84" ht="14.1" customHeight="1" x14ac:dyDescent="0.3">
      <c r="A20" s="381">
        <v>13</v>
      </c>
      <c r="B20" s="96" t="s">
        <v>196</v>
      </c>
      <c r="C20" s="100"/>
      <c r="D20" s="100"/>
      <c r="E20" s="98"/>
      <c r="F20" s="353"/>
      <c r="G20" s="99"/>
      <c r="H20" s="99"/>
      <c r="I20" s="529"/>
      <c r="J20" s="392">
        <f t="shared" si="0"/>
        <v>0</v>
      </c>
      <c r="K20" s="402"/>
      <c r="L20" s="414"/>
    </row>
    <row r="21" spans="1:84" ht="14.1" customHeight="1" x14ac:dyDescent="0.3">
      <c r="A21" s="381">
        <v>14</v>
      </c>
      <c r="B21" s="96" t="s">
        <v>196</v>
      </c>
      <c r="C21" s="100"/>
      <c r="D21" s="100"/>
      <c r="E21" s="98"/>
      <c r="F21" s="353"/>
      <c r="G21" s="99"/>
      <c r="H21" s="99"/>
      <c r="I21" s="529"/>
      <c r="J21" s="392">
        <f t="shared" si="0"/>
        <v>0</v>
      </c>
      <c r="K21" s="402"/>
      <c r="L21" s="414"/>
    </row>
    <row r="22" spans="1:84" x14ac:dyDescent="0.3">
      <c r="A22" s="381">
        <v>15</v>
      </c>
      <c r="B22" s="96" t="s">
        <v>34</v>
      </c>
      <c r="C22" s="100"/>
      <c r="D22" s="100"/>
      <c r="E22" s="98"/>
      <c r="F22" s="353"/>
      <c r="G22" s="99"/>
      <c r="H22" s="99"/>
      <c r="I22" s="529"/>
      <c r="J22" s="392">
        <f t="shared" si="0"/>
        <v>0</v>
      </c>
      <c r="K22" s="402"/>
      <c r="L22" s="414"/>
    </row>
    <row r="23" spans="1:84" x14ac:dyDescent="0.3">
      <c r="A23" s="381">
        <v>16</v>
      </c>
      <c r="B23" s="96" t="s">
        <v>34</v>
      </c>
      <c r="C23" s="100"/>
      <c r="D23" s="100"/>
      <c r="E23" s="98"/>
      <c r="F23" s="353"/>
      <c r="G23" s="99"/>
      <c r="H23" s="99"/>
      <c r="I23" s="529"/>
      <c r="J23" s="392">
        <f t="shared" si="0"/>
        <v>0</v>
      </c>
      <c r="K23" s="402"/>
      <c r="L23" s="414"/>
    </row>
    <row r="24" spans="1:84" x14ac:dyDescent="0.3">
      <c r="A24" s="381">
        <v>17</v>
      </c>
      <c r="B24" s="279" t="s">
        <v>34</v>
      </c>
      <c r="C24" s="100"/>
      <c r="D24" s="100"/>
      <c r="E24" s="98"/>
      <c r="F24" s="353"/>
      <c r="G24" s="99"/>
      <c r="H24" s="99"/>
      <c r="I24" s="529"/>
      <c r="J24" s="392">
        <f t="shared" si="0"/>
        <v>0</v>
      </c>
      <c r="K24" s="404"/>
      <c r="L24" s="414"/>
    </row>
    <row r="25" spans="1:84" ht="14.1" customHeight="1" x14ac:dyDescent="0.3">
      <c r="A25" s="381">
        <v>18</v>
      </c>
      <c r="B25" s="96" t="s">
        <v>197</v>
      </c>
      <c r="C25" s="278"/>
      <c r="D25" s="100"/>
      <c r="E25" s="98"/>
      <c r="F25" s="353"/>
      <c r="G25" s="99"/>
      <c r="H25" s="99"/>
      <c r="I25" s="529"/>
      <c r="J25" s="392">
        <f t="shared" si="0"/>
        <v>0</v>
      </c>
      <c r="K25" s="403"/>
      <c r="L25" s="414"/>
    </row>
    <row r="26" spans="1:84" ht="33.049999999999997" customHeight="1" thickBot="1" x14ac:dyDescent="0.35">
      <c r="A26" s="342">
        <v>19</v>
      </c>
      <c r="B26" s="356" t="s">
        <v>252</v>
      </c>
      <c r="C26" s="100"/>
      <c r="D26" s="100"/>
      <c r="E26" s="98"/>
      <c r="F26" s="353"/>
      <c r="G26" s="99"/>
      <c r="H26" s="99"/>
      <c r="I26" s="529"/>
      <c r="J26" s="394">
        <f t="shared" si="0"/>
        <v>0</v>
      </c>
      <c r="K26" s="405"/>
      <c r="L26" s="415"/>
    </row>
    <row r="27" spans="1:84" ht="49.95" customHeight="1" x14ac:dyDescent="0.3">
      <c r="A27" s="380">
        <v>20</v>
      </c>
      <c r="B27" s="269" t="s">
        <v>4</v>
      </c>
      <c r="C27" s="270"/>
      <c r="D27" s="270"/>
      <c r="E27" s="271"/>
      <c r="F27" s="347"/>
      <c r="G27" s="272"/>
      <c r="H27" s="272"/>
      <c r="I27" s="528"/>
      <c r="J27" s="395">
        <f t="shared" si="0"/>
        <v>0</v>
      </c>
      <c r="K27" s="406" t="s">
        <v>271</v>
      </c>
      <c r="L27" s="413"/>
    </row>
    <row r="28" spans="1:84" ht="33.35" customHeight="1" x14ac:dyDescent="0.3">
      <c r="A28" s="381">
        <v>21</v>
      </c>
      <c r="B28" s="95" t="s">
        <v>257</v>
      </c>
      <c r="C28" s="246"/>
      <c r="D28" s="246"/>
      <c r="E28" s="247"/>
      <c r="F28" s="355"/>
      <c r="G28" s="245"/>
      <c r="H28" s="245"/>
      <c r="I28" s="530"/>
      <c r="J28" s="392">
        <f t="shared" si="0"/>
        <v>0</v>
      </c>
      <c r="K28" s="403"/>
      <c r="L28" s="414"/>
    </row>
    <row r="29" spans="1:84" ht="68.400000000000006" customHeight="1" thickBot="1" x14ac:dyDescent="0.35">
      <c r="A29" s="382">
        <v>22</v>
      </c>
      <c r="B29" s="274" t="s">
        <v>5</v>
      </c>
      <c r="C29" s="275"/>
      <c r="D29" s="275"/>
      <c r="E29" s="276"/>
      <c r="F29" s="348"/>
      <c r="G29" s="277"/>
      <c r="H29" s="277"/>
      <c r="I29" s="542"/>
      <c r="J29" s="396">
        <f t="shared" si="0"/>
        <v>0</v>
      </c>
      <c r="K29" s="407" t="s">
        <v>244</v>
      </c>
      <c r="L29" s="416"/>
    </row>
    <row r="30" spans="1:84" ht="29" customHeight="1" x14ac:dyDescent="0.3">
      <c r="A30" s="344" t="s">
        <v>258</v>
      </c>
      <c r="B30" s="345" t="s">
        <v>255</v>
      </c>
      <c r="C30" s="100"/>
      <c r="D30" s="100"/>
      <c r="E30" s="98"/>
      <c r="F30" s="346"/>
      <c r="G30" s="99"/>
      <c r="H30" s="99"/>
      <c r="I30" s="529"/>
      <c r="J30" s="410">
        <f t="shared" si="0"/>
        <v>0</v>
      </c>
      <c r="K30" s="266"/>
      <c r="L30" s="417"/>
    </row>
    <row r="31" spans="1:84" ht="29.9" customHeight="1" x14ac:dyDescent="0.3">
      <c r="A31" s="378" t="s">
        <v>258</v>
      </c>
      <c r="B31" s="262" t="s">
        <v>253</v>
      </c>
      <c r="C31" s="246"/>
      <c r="D31" s="246"/>
      <c r="E31" s="247"/>
      <c r="F31" s="355"/>
      <c r="G31" s="245"/>
      <c r="H31" s="245"/>
      <c r="I31" s="530"/>
      <c r="J31" s="392">
        <f t="shared" si="0"/>
        <v>0</v>
      </c>
      <c r="K31" s="408"/>
      <c r="L31" s="418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0"/>
      <c r="AN31" s="240"/>
      <c r="AO31" s="240"/>
      <c r="AP31" s="240"/>
      <c r="AQ31" s="240"/>
      <c r="AR31" s="240"/>
      <c r="AS31" s="240"/>
      <c r="AT31" s="240"/>
      <c r="AU31" s="240"/>
      <c r="AV31" s="240"/>
      <c r="AW31" s="240"/>
      <c r="AX31" s="240"/>
      <c r="AY31" s="240"/>
      <c r="AZ31" s="240"/>
      <c r="BA31" s="240"/>
      <c r="BB31" s="240"/>
      <c r="BC31" s="240"/>
      <c r="BD31" s="240"/>
      <c r="BE31" s="240"/>
      <c r="BF31" s="240"/>
      <c r="BG31" s="240"/>
      <c r="BH31" s="240"/>
      <c r="BI31" s="240"/>
      <c r="BJ31" s="240"/>
      <c r="BK31" s="240"/>
      <c r="BL31" s="240"/>
      <c r="BM31" s="240"/>
      <c r="BN31" s="240"/>
      <c r="BO31" s="240"/>
      <c r="BP31" s="240"/>
      <c r="BQ31" s="240"/>
      <c r="BR31" s="240"/>
    </row>
    <row r="32" spans="1:84" ht="14.1" customHeight="1" thickBot="1" x14ac:dyDescent="0.35">
      <c r="A32" s="379" t="s">
        <v>258</v>
      </c>
      <c r="B32" s="280"/>
      <c r="C32" s="275"/>
      <c r="D32" s="275"/>
      <c r="E32" s="276"/>
      <c r="F32" s="348"/>
      <c r="G32" s="277"/>
      <c r="H32" s="277"/>
      <c r="I32" s="542"/>
      <c r="J32" s="396">
        <f t="shared" si="0"/>
        <v>0</v>
      </c>
      <c r="K32" s="409"/>
      <c r="L32" s="419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40"/>
      <c r="AM32" s="240"/>
      <c r="AN32" s="240"/>
      <c r="AO32" s="240"/>
      <c r="AP32" s="240"/>
      <c r="AQ32" s="240"/>
      <c r="AR32" s="240"/>
      <c r="AS32" s="240"/>
      <c r="AT32" s="240"/>
      <c r="AU32" s="240"/>
      <c r="AV32" s="240"/>
      <c r="AW32" s="240"/>
      <c r="AX32" s="240"/>
      <c r="AY32" s="240"/>
      <c r="AZ32" s="240"/>
      <c r="BA32" s="240"/>
      <c r="BB32" s="240"/>
      <c r="BC32" s="240"/>
      <c r="BD32" s="240"/>
      <c r="BE32" s="240"/>
      <c r="BF32" s="240"/>
      <c r="BG32" s="240"/>
      <c r="BH32" s="240"/>
      <c r="BI32" s="240"/>
      <c r="BJ32" s="240"/>
      <c r="BK32" s="240"/>
      <c r="BL32" s="240"/>
      <c r="BM32" s="240"/>
      <c r="BN32" s="240"/>
      <c r="BO32" s="240"/>
      <c r="BP32" s="240"/>
      <c r="BQ32" s="240"/>
      <c r="BR32" s="240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</row>
    <row r="33" spans="1:84" ht="14.1" customHeigh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421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  <c r="AL33" s="240"/>
      <c r="AM33" s="240"/>
      <c r="AN33" s="240"/>
      <c r="AO33" s="240"/>
      <c r="AP33" s="240"/>
      <c r="AQ33" s="240"/>
      <c r="AR33" s="240"/>
      <c r="AS33" s="240"/>
      <c r="AT33" s="240"/>
      <c r="AU33" s="240"/>
      <c r="AV33" s="240"/>
      <c r="AW33" s="240"/>
      <c r="AX33" s="240"/>
      <c r="AY33" s="240"/>
      <c r="AZ33" s="240"/>
      <c r="BA33" s="240"/>
      <c r="BB33" s="240"/>
      <c r="BC33" s="240"/>
      <c r="BD33" s="240"/>
      <c r="BE33" s="240"/>
      <c r="BF33" s="240"/>
      <c r="BG33" s="240"/>
      <c r="BH33" s="240"/>
      <c r="BI33" s="240"/>
      <c r="BJ33" s="240"/>
      <c r="BK33" s="240"/>
      <c r="BL33" s="240"/>
      <c r="BM33" s="240"/>
      <c r="BN33" s="240"/>
      <c r="BO33" s="240"/>
      <c r="BP33" s="240"/>
      <c r="BQ33" s="240"/>
      <c r="BR33" s="240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</row>
    <row r="34" spans="1:84" ht="14.1" customHeight="1" x14ac:dyDescent="0.3">
      <c r="A34" s="593"/>
      <c r="B34" s="593"/>
      <c r="C34" s="422"/>
      <c r="D34" s="423"/>
      <c r="E34" s="424"/>
      <c r="F34" s="423"/>
      <c r="G34" s="423"/>
      <c r="H34" s="425"/>
      <c r="I34" s="366"/>
      <c r="J34" s="366"/>
      <c r="K34" s="264"/>
      <c r="L34" s="422"/>
      <c r="M34" s="365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N34" s="240"/>
      <c r="AO34" s="240"/>
      <c r="AP34" s="240"/>
      <c r="AQ34" s="240"/>
      <c r="AR34" s="240"/>
      <c r="AS34" s="240"/>
      <c r="AT34" s="240"/>
      <c r="AU34" s="240"/>
      <c r="AV34" s="240"/>
      <c r="AW34" s="240"/>
      <c r="AX34" s="240"/>
      <c r="AY34" s="240"/>
      <c r="AZ34" s="240"/>
      <c r="BA34" s="240"/>
      <c r="BB34" s="240"/>
      <c r="BC34" s="240"/>
      <c r="BD34" s="240"/>
      <c r="BE34" s="240"/>
      <c r="BF34" s="240"/>
      <c r="BG34" s="240"/>
      <c r="BH34" s="240"/>
      <c r="BI34" s="240"/>
      <c r="BJ34" s="240"/>
      <c r="BK34" s="240"/>
      <c r="BL34" s="240"/>
      <c r="BM34" s="240"/>
      <c r="BN34" s="240"/>
      <c r="BO34" s="240"/>
      <c r="BP34" s="240"/>
      <c r="BQ34" s="240"/>
      <c r="BR34" s="240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</row>
    <row r="35" spans="1:84" ht="14.1" customHeight="1" x14ac:dyDescent="0.3">
      <c r="A35" s="426"/>
      <c r="B35" s="427"/>
      <c r="C35" s="422"/>
      <c r="D35" s="423"/>
      <c r="E35" s="424"/>
      <c r="F35" s="423"/>
      <c r="G35" s="423"/>
      <c r="H35" s="425"/>
      <c r="I35" s="366"/>
      <c r="J35" s="366"/>
      <c r="K35" s="428"/>
      <c r="L35" s="422"/>
      <c r="M35" s="365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0"/>
      <c r="Z35" s="240"/>
      <c r="AA35" s="240"/>
      <c r="AB35" s="240"/>
      <c r="AC35" s="240"/>
      <c r="AD35" s="240"/>
      <c r="AE35" s="240"/>
      <c r="AF35" s="240"/>
      <c r="AG35" s="240"/>
      <c r="AH35" s="240"/>
      <c r="AI35" s="240"/>
      <c r="AJ35" s="240"/>
      <c r="AK35" s="240"/>
      <c r="AL35" s="240"/>
      <c r="AM35" s="240"/>
      <c r="AN35" s="240"/>
      <c r="AO35" s="240"/>
      <c r="AP35" s="240"/>
      <c r="AQ35" s="240"/>
      <c r="AR35" s="240"/>
      <c r="AS35" s="240"/>
      <c r="AT35" s="240"/>
      <c r="AU35" s="240"/>
      <c r="AV35" s="240"/>
      <c r="AW35" s="240"/>
      <c r="AX35" s="240"/>
      <c r="AY35" s="240"/>
      <c r="AZ35" s="240"/>
      <c r="BA35" s="240"/>
      <c r="BB35" s="240"/>
      <c r="BC35" s="240"/>
      <c r="BD35" s="240"/>
      <c r="BE35" s="240"/>
      <c r="BF35" s="240"/>
      <c r="BG35" s="240"/>
      <c r="BH35" s="240"/>
      <c r="BI35" s="240"/>
      <c r="BJ35" s="240"/>
      <c r="BK35" s="240"/>
      <c r="BL35" s="240"/>
      <c r="BM35" s="240"/>
      <c r="BN35" s="240"/>
      <c r="BO35" s="240"/>
      <c r="BP35" s="240"/>
      <c r="BQ35" s="240"/>
      <c r="BR35" s="240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</row>
    <row r="36" spans="1:84" x14ac:dyDescent="0.3">
      <c r="A36" s="426"/>
      <c r="B36" s="427"/>
      <c r="C36" s="422"/>
      <c r="D36" s="423"/>
      <c r="E36" s="424"/>
      <c r="F36" s="423"/>
      <c r="G36" s="423"/>
      <c r="H36" s="425"/>
      <c r="I36" s="366"/>
      <c r="J36" s="366"/>
      <c r="K36" s="428"/>
      <c r="L36" s="422"/>
      <c r="M36" s="365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  <c r="AN36" s="240"/>
      <c r="AO36" s="240"/>
      <c r="AP36" s="240"/>
      <c r="AQ36" s="240"/>
      <c r="AR36" s="240"/>
      <c r="AS36" s="240"/>
      <c r="AT36" s="240"/>
      <c r="AU36" s="240"/>
      <c r="AV36" s="240"/>
      <c r="AW36" s="240"/>
      <c r="AX36" s="240"/>
      <c r="AY36" s="240"/>
      <c r="AZ36" s="240"/>
      <c r="BA36" s="240"/>
      <c r="BB36" s="240"/>
      <c r="BC36" s="240"/>
      <c r="BD36" s="240"/>
      <c r="BE36" s="240"/>
      <c r="BF36" s="240"/>
      <c r="BG36" s="240"/>
      <c r="BH36" s="240"/>
      <c r="BI36" s="240"/>
      <c r="BJ36" s="240"/>
      <c r="BK36" s="240"/>
      <c r="BL36" s="240"/>
      <c r="BM36" s="240"/>
      <c r="BN36" s="240"/>
      <c r="BO36" s="240"/>
      <c r="BP36" s="240"/>
      <c r="BQ36" s="240"/>
      <c r="BR36" s="240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</row>
    <row r="37" spans="1:84" x14ac:dyDescent="0.3">
      <c r="A37" s="593"/>
      <c r="B37" s="593"/>
      <c r="C37" s="422"/>
      <c r="D37" s="423"/>
      <c r="E37" s="424"/>
      <c r="F37" s="423"/>
      <c r="G37" s="423"/>
      <c r="H37" s="425"/>
      <c r="I37" s="366"/>
      <c r="J37" s="366"/>
      <c r="K37" s="428"/>
      <c r="L37" s="422"/>
      <c r="M37" s="365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0"/>
      <c r="AQ37" s="240"/>
      <c r="AR37" s="240"/>
      <c r="AS37" s="240"/>
      <c r="AT37" s="240"/>
      <c r="AU37" s="240"/>
      <c r="AV37" s="240"/>
      <c r="AW37" s="240"/>
      <c r="AX37" s="240"/>
      <c r="AY37" s="240"/>
      <c r="AZ37" s="240"/>
      <c r="BA37" s="240"/>
      <c r="BB37" s="240"/>
      <c r="BC37" s="240"/>
      <c r="BD37" s="240"/>
      <c r="BE37" s="240"/>
      <c r="BF37" s="240"/>
      <c r="BG37" s="240"/>
      <c r="BH37" s="240"/>
      <c r="BI37" s="240"/>
      <c r="BJ37" s="240"/>
      <c r="BK37" s="240"/>
      <c r="BL37" s="240"/>
      <c r="BM37" s="240"/>
      <c r="BN37" s="240"/>
      <c r="BO37" s="240"/>
      <c r="BP37" s="240"/>
      <c r="BQ37" s="240"/>
      <c r="BR37" s="240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</row>
    <row r="38" spans="1:84" x14ac:dyDescent="0.3">
      <c r="A38" s="426"/>
      <c r="B38" s="427"/>
      <c r="C38" s="422"/>
      <c r="D38" s="423"/>
      <c r="E38" s="424"/>
      <c r="F38" s="423"/>
      <c r="G38" s="423"/>
      <c r="H38" s="425"/>
      <c r="I38" s="366"/>
      <c r="J38" s="366"/>
      <c r="K38" s="428"/>
      <c r="L38" s="422"/>
      <c r="M38" s="365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  <c r="AO38" s="240"/>
      <c r="AP38" s="240"/>
      <c r="AQ38" s="240"/>
      <c r="AR38" s="240"/>
      <c r="AS38" s="240"/>
      <c r="AT38" s="240"/>
      <c r="AU38" s="240"/>
      <c r="AV38" s="240"/>
      <c r="AW38" s="240"/>
      <c r="AX38" s="240"/>
      <c r="AY38" s="240"/>
      <c r="AZ38" s="240"/>
      <c r="BA38" s="240"/>
      <c r="BB38" s="240"/>
      <c r="BC38" s="240"/>
      <c r="BD38" s="240"/>
      <c r="BE38" s="240"/>
      <c r="BF38" s="240"/>
      <c r="BG38" s="240"/>
      <c r="BH38" s="240"/>
      <c r="BI38" s="240"/>
      <c r="BJ38" s="240"/>
      <c r="BK38" s="240"/>
      <c r="BL38" s="240"/>
      <c r="BM38" s="240"/>
      <c r="BN38" s="240"/>
      <c r="BO38" s="240"/>
      <c r="BP38" s="240"/>
      <c r="BQ38" s="240"/>
      <c r="BR38" s="240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</row>
    <row r="39" spans="1:84" x14ac:dyDescent="0.3">
      <c r="A39" s="370"/>
      <c r="B39" s="369"/>
      <c r="C39" s="367"/>
      <c r="D39" s="362"/>
      <c r="E39" s="580"/>
      <c r="F39" s="580"/>
      <c r="G39" s="580"/>
      <c r="H39" s="580"/>
      <c r="I39" s="365"/>
      <c r="J39" s="365"/>
      <c r="K39" s="397"/>
      <c r="L39" s="367"/>
      <c r="M39" s="365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  <c r="AN39" s="240"/>
      <c r="AO39" s="240"/>
      <c r="AP39" s="240"/>
      <c r="AQ39" s="240"/>
      <c r="AR39" s="240"/>
      <c r="AS39" s="240"/>
      <c r="AT39" s="240"/>
      <c r="AU39" s="240"/>
      <c r="AV39" s="240"/>
      <c r="AW39" s="240"/>
      <c r="AX39" s="240"/>
      <c r="AY39" s="240"/>
      <c r="AZ39" s="240"/>
      <c r="BA39" s="240"/>
      <c r="BB39" s="240"/>
      <c r="BC39" s="240"/>
      <c r="BD39" s="240"/>
      <c r="BE39" s="240"/>
      <c r="BF39" s="240"/>
      <c r="BG39" s="240"/>
      <c r="BH39" s="240"/>
      <c r="BI39" s="240"/>
      <c r="BJ39" s="240"/>
      <c r="BK39" s="240"/>
      <c r="BL39" s="240"/>
      <c r="BM39" s="240"/>
      <c r="BN39" s="240"/>
      <c r="BO39" s="240"/>
      <c r="BP39" s="240"/>
      <c r="BQ39" s="240"/>
      <c r="BR39" s="240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</row>
    <row r="40" spans="1:84" x14ac:dyDescent="0.3">
      <c r="A40" s="581"/>
      <c r="B40" s="581"/>
      <c r="C40" s="367"/>
      <c r="D40" s="362"/>
      <c r="E40" s="361"/>
      <c r="F40" s="362"/>
      <c r="G40" s="362"/>
      <c r="H40" s="364"/>
      <c r="I40" s="365"/>
      <c r="J40" s="365"/>
      <c r="K40" s="397"/>
      <c r="L40" s="367"/>
      <c r="M40" s="365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0"/>
      <c r="BC40" s="240"/>
      <c r="BD40" s="240"/>
      <c r="BE40" s="240"/>
      <c r="BF40" s="240"/>
      <c r="BG40" s="240"/>
      <c r="BH40" s="240"/>
      <c r="BI40" s="240"/>
      <c r="BJ40" s="240"/>
      <c r="BK40" s="240"/>
      <c r="BL40" s="240"/>
      <c r="BM40" s="240"/>
      <c r="BN40" s="240"/>
      <c r="BO40" s="240"/>
      <c r="BP40" s="240"/>
      <c r="BQ40" s="240"/>
      <c r="BR40" s="240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</row>
    <row r="41" spans="1:84" x14ac:dyDescent="0.3">
      <c r="A41" s="368"/>
      <c r="B41" s="369"/>
      <c r="C41" s="367"/>
      <c r="D41" s="362"/>
      <c r="E41" s="361"/>
      <c r="F41" s="362"/>
      <c r="G41" s="362"/>
      <c r="H41" s="364"/>
      <c r="I41" s="365"/>
      <c r="J41" s="365"/>
      <c r="K41" s="397"/>
      <c r="L41" s="367"/>
      <c r="M41" s="365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  <c r="AO41" s="240"/>
      <c r="AP41" s="240"/>
      <c r="AQ41" s="240"/>
      <c r="AR41" s="240"/>
      <c r="AS41" s="240"/>
      <c r="AT41" s="240"/>
      <c r="AU41" s="240"/>
      <c r="AV41" s="240"/>
      <c r="AW41" s="240"/>
      <c r="AX41" s="240"/>
      <c r="AY41" s="240"/>
      <c r="AZ41" s="240"/>
      <c r="BA41" s="240"/>
      <c r="BB41" s="240"/>
      <c r="BC41" s="240"/>
      <c r="BD41" s="240"/>
      <c r="BE41" s="240"/>
      <c r="BF41" s="240"/>
      <c r="BG41" s="240"/>
      <c r="BH41" s="240"/>
      <c r="BI41" s="240"/>
      <c r="BJ41" s="240"/>
      <c r="BK41" s="240"/>
      <c r="BL41" s="240"/>
      <c r="BM41" s="240"/>
      <c r="BN41" s="240"/>
      <c r="BO41" s="240"/>
      <c r="BP41" s="240"/>
      <c r="BQ41" s="240"/>
      <c r="BR41" s="240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</row>
    <row r="42" spans="1:84" x14ac:dyDescent="0.3">
      <c r="A42" s="368"/>
      <c r="B42" s="369"/>
      <c r="C42" s="367"/>
      <c r="D42" s="362"/>
      <c r="E42" s="361"/>
      <c r="F42" s="362"/>
      <c r="G42" s="362"/>
      <c r="H42" s="364"/>
      <c r="I42" s="365"/>
      <c r="J42" s="365"/>
      <c r="K42" s="397"/>
      <c r="L42" s="367"/>
      <c r="M42" s="365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0"/>
      <c r="AQ42" s="240"/>
      <c r="AR42" s="240"/>
      <c r="AS42" s="240"/>
      <c r="AT42" s="240"/>
      <c r="AU42" s="240"/>
      <c r="AV42" s="240"/>
      <c r="AW42" s="240"/>
      <c r="AX42" s="240"/>
      <c r="AY42" s="240"/>
      <c r="AZ42" s="240"/>
      <c r="BA42" s="240"/>
      <c r="BB42" s="240"/>
      <c r="BC42" s="240"/>
      <c r="BD42" s="240"/>
      <c r="BE42" s="240"/>
      <c r="BF42" s="240"/>
      <c r="BG42" s="240"/>
      <c r="BH42" s="240"/>
      <c r="BI42" s="240"/>
      <c r="BJ42" s="240"/>
      <c r="BK42" s="240"/>
      <c r="BL42" s="240"/>
      <c r="BM42" s="240"/>
      <c r="BN42" s="240"/>
      <c r="BO42" s="240"/>
      <c r="BP42" s="240"/>
      <c r="BQ42" s="240"/>
      <c r="BR42" s="240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</row>
    <row r="43" spans="1:84" x14ac:dyDescent="0.3">
      <c r="A43" s="581"/>
      <c r="B43" s="581"/>
      <c r="C43" s="367"/>
      <c r="D43" s="362"/>
      <c r="E43" s="360"/>
      <c r="F43" s="371"/>
      <c r="G43" s="372"/>
      <c r="H43" s="364"/>
      <c r="I43" s="365"/>
      <c r="J43" s="365"/>
      <c r="K43" s="397"/>
      <c r="L43" s="367"/>
      <c r="M43" s="365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  <c r="AC43" s="240"/>
      <c r="AD43" s="240"/>
      <c r="AE43" s="240"/>
      <c r="AF43" s="240"/>
      <c r="AG43" s="240"/>
      <c r="AH43" s="240"/>
      <c r="AI43" s="240"/>
      <c r="AJ43" s="240"/>
      <c r="AK43" s="240"/>
      <c r="AL43" s="240"/>
      <c r="AM43" s="240"/>
      <c r="AN43" s="240"/>
      <c r="AO43" s="240"/>
      <c r="AP43" s="240"/>
      <c r="AQ43" s="240"/>
      <c r="AR43" s="240"/>
      <c r="AS43" s="240"/>
      <c r="AT43" s="240"/>
      <c r="AU43" s="240"/>
      <c r="AV43" s="240"/>
      <c r="AW43" s="240"/>
      <c r="AX43" s="240"/>
      <c r="AY43" s="240"/>
      <c r="AZ43" s="240"/>
      <c r="BA43" s="240"/>
      <c r="BB43" s="240"/>
      <c r="BC43" s="240"/>
      <c r="BD43" s="240"/>
      <c r="BE43" s="240"/>
      <c r="BF43" s="240"/>
      <c r="BG43" s="240"/>
      <c r="BH43" s="240"/>
      <c r="BI43" s="240"/>
      <c r="BJ43" s="240"/>
      <c r="BK43" s="240"/>
      <c r="BL43" s="240"/>
      <c r="BM43" s="240"/>
      <c r="BN43" s="240"/>
      <c r="BO43" s="240"/>
      <c r="BP43" s="240"/>
      <c r="BQ43" s="240"/>
      <c r="BR43" s="240"/>
    </row>
    <row r="44" spans="1:84" x14ac:dyDescent="0.3">
      <c r="A44" s="368"/>
      <c r="B44" s="369"/>
      <c r="C44" s="367"/>
      <c r="D44" s="362"/>
      <c r="E44" s="360"/>
      <c r="F44" s="371"/>
      <c r="G44" s="372"/>
      <c r="H44" s="364"/>
      <c r="I44" s="365"/>
      <c r="J44" s="365"/>
      <c r="K44" s="397"/>
      <c r="L44" s="367"/>
      <c r="M44" s="365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40"/>
      <c r="AT44" s="240"/>
      <c r="AU44" s="240"/>
      <c r="AV44" s="240"/>
      <c r="AW44" s="240"/>
      <c r="AX44" s="240"/>
      <c r="AY44" s="240"/>
      <c r="AZ44" s="240"/>
      <c r="BA44" s="240"/>
      <c r="BB44" s="240"/>
      <c r="BC44" s="240"/>
      <c r="BD44" s="240"/>
      <c r="BE44" s="240"/>
      <c r="BF44" s="240"/>
      <c r="BG44" s="240"/>
      <c r="BH44" s="240"/>
      <c r="BI44" s="240"/>
      <c r="BJ44" s="240"/>
      <c r="BK44" s="240"/>
      <c r="BL44" s="240"/>
      <c r="BM44" s="240"/>
      <c r="BN44" s="240"/>
      <c r="BO44" s="240"/>
      <c r="BP44" s="240"/>
      <c r="BQ44" s="240"/>
      <c r="BR44" s="240"/>
    </row>
    <row r="45" spans="1:84" x14ac:dyDescent="0.3">
      <c r="A45" s="368"/>
      <c r="B45" s="369"/>
      <c r="C45" s="367"/>
      <c r="D45" s="362"/>
      <c r="E45" s="360"/>
      <c r="F45" s="371"/>
      <c r="G45" s="372"/>
      <c r="H45" s="364"/>
      <c r="I45" s="365"/>
      <c r="J45" s="365"/>
      <c r="K45" s="397"/>
      <c r="L45" s="367"/>
      <c r="M45" s="365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40"/>
      <c r="AM45" s="240"/>
      <c r="AN45" s="240"/>
      <c r="AO45" s="240"/>
      <c r="AP45" s="240"/>
      <c r="AQ45" s="240"/>
      <c r="AR45" s="240"/>
      <c r="AS45" s="240"/>
      <c r="AT45" s="240"/>
      <c r="AU45" s="240"/>
      <c r="AV45" s="240"/>
      <c r="AW45" s="240"/>
      <c r="AX45" s="240"/>
      <c r="AY45" s="240"/>
      <c r="AZ45" s="240"/>
      <c r="BA45" s="240"/>
      <c r="BB45" s="240"/>
      <c r="BC45" s="240"/>
      <c r="BD45" s="240"/>
      <c r="BE45" s="240"/>
      <c r="BF45" s="240"/>
      <c r="BG45" s="240"/>
      <c r="BH45" s="240"/>
      <c r="BI45" s="240"/>
      <c r="BJ45" s="240"/>
      <c r="BK45" s="240"/>
      <c r="BL45" s="240"/>
      <c r="BM45" s="240"/>
      <c r="BN45" s="240"/>
      <c r="BO45" s="240"/>
      <c r="BP45" s="240"/>
      <c r="BQ45" s="240"/>
      <c r="BR45" s="240"/>
    </row>
    <row r="46" spans="1:84" x14ac:dyDescent="0.3">
      <c r="A46" s="581"/>
      <c r="B46" s="581"/>
      <c r="C46" s="367"/>
      <c r="D46" s="362"/>
      <c r="E46" s="361"/>
      <c r="F46" s="362"/>
      <c r="G46" s="372"/>
      <c r="H46" s="364"/>
      <c r="I46" s="365"/>
      <c r="J46" s="365"/>
      <c r="K46" s="397"/>
      <c r="L46" s="367"/>
      <c r="M46" s="365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  <c r="AN46" s="240"/>
      <c r="AO46" s="240"/>
      <c r="AP46" s="240"/>
      <c r="AQ46" s="240"/>
      <c r="AR46" s="240"/>
      <c r="AS46" s="240"/>
      <c r="AT46" s="240"/>
      <c r="AU46" s="240"/>
      <c r="AV46" s="240"/>
      <c r="AW46" s="240"/>
      <c r="AX46" s="240"/>
      <c r="AY46" s="240"/>
      <c r="AZ46" s="240"/>
      <c r="BA46" s="240"/>
      <c r="BB46" s="240"/>
      <c r="BC46" s="240"/>
      <c r="BD46" s="240"/>
      <c r="BE46" s="240"/>
      <c r="BF46" s="240"/>
      <c r="BG46" s="240"/>
      <c r="BH46" s="240"/>
      <c r="BI46" s="240"/>
      <c r="BJ46" s="240"/>
      <c r="BK46" s="240"/>
      <c r="BL46" s="240"/>
      <c r="BM46" s="240"/>
      <c r="BN46" s="240"/>
      <c r="BO46" s="240"/>
      <c r="BP46" s="240"/>
      <c r="BQ46" s="240"/>
      <c r="BR46" s="240"/>
    </row>
    <row r="47" spans="1:84" x14ac:dyDescent="0.3">
      <c r="A47" s="591"/>
      <c r="B47" s="591"/>
      <c r="C47" s="367"/>
      <c r="D47" s="362"/>
      <c r="E47" s="361"/>
      <c r="F47" s="362"/>
      <c r="G47" s="372"/>
      <c r="H47" s="364"/>
      <c r="I47" s="365"/>
      <c r="J47" s="365"/>
      <c r="K47" s="397"/>
      <c r="L47" s="367"/>
      <c r="M47" s="365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  <c r="AO47" s="240"/>
      <c r="AP47" s="240"/>
      <c r="AQ47" s="240"/>
      <c r="AR47" s="240"/>
      <c r="AS47" s="240"/>
      <c r="AT47" s="240"/>
      <c r="AU47" s="240"/>
      <c r="AV47" s="240"/>
      <c r="AW47" s="240"/>
      <c r="AX47" s="240"/>
      <c r="AY47" s="240"/>
      <c r="AZ47" s="240"/>
      <c r="BA47" s="240"/>
      <c r="BB47" s="240"/>
      <c r="BC47" s="240"/>
      <c r="BD47" s="240"/>
      <c r="BE47" s="240"/>
      <c r="BF47" s="240"/>
      <c r="BG47" s="240"/>
      <c r="BH47" s="240"/>
      <c r="BI47" s="240"/>
      <c r="BJ47" s="240"/>
      <c r="BK47" s="240"/>
      <c r="BL47" s="240"/>
      <c r="BM47" s="240"/>
      <c r="BN47" s="240"/>
      <c r="BO47" s="240"/>
      <c r="BP47" s="240"/>
      <c r="BQ47" s="240"/>
      <c r="BR47" s="240"/>
    </row>
    <row r="48" spans="1:84" x14ac:dyDescent="0.3">
      <c r="A48" s="373"/>
      <c r="B48" s="374"/>
      <c r="C48" s="367"/>
      <c r="D48" s="362"/>
      <c r="E48" s="361"/>
      <c r="F48" s="362"/>
      <c r="G48" s="372"/>
      <c r="H48" s="364"/>
      <c r="I48" s="365"/>
      <c r="J48" s="365"/>
      <c r="K48" s="397"/>
      <c r="L48" s="367"/>
      <c r="M48" s="365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0"/>
      <c r="AQ48" s="240"/>
      <c r="AR48" s="240"/>
      <c r="AS48" s="240"/>
      <c r="AT48" s="240"/>
      <c r="AU48" s="240"/>
      <c r="AV48" s="240"/>
      <c r="AW48" s="240"/>
      <c r="AX48" s="240"/>
      <c r="AY48" s="240"/>
      <c r="AZ48" s="240"/>
      <c r="BA48" s="240"/>
      <c r="BB48" s="240"/>
      <c r="BC48" s="240"/>
      <c r="BD48" s="240"/>
      <c r="BE48" s="240"/>
      <c r="BF48" s="240"/>
      <c r="BG48" s="240"/>
      <c r="BH48" s="240"/>
      <c r="BI48" s="240"/>
      <c r="BJ48" s="240"/>
      <c r="BK48" s="240"/>
      <c r="BL48" s="240"/>
      <c r="BM48" s="240"/>
      <c r="BN48" s="240"/>
      <c r="BO48" s="240"/>
      <c r="BP48" s="240"/>
      <c r="BQ48" s="240"/>
      <c r="BR48" s="240"/>
    </row>
    <row r="49" spans="1:70" x14ac:dyDescent="0.3">
      <c r="A49" s="592"/>
      <c r="B49" s="592"/>
      <c r="C49" s="375"/>
      <c r="D49" s="362"/>
      <c r="E49" s="367"/>
      <c r="F49" s="363"/>
      <c r="G49" s="363"/>
      <c r="H49" s="376"/>
      <c r="I49" s="377"/>
      <c r="J49" s="377"/>
      <c r="K49" s="377"/>
      <c r="L49" s="377"/>
      <c r="M49" s="377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  <c r="AO49" s="240"/>
      <c r="AP49" s="240"/>
      <c r="AQ49" s="240"/>
      <c r="AR49" s="240"/>
      <c r="AS49" s="240"/>
      <c r="AT49" s="240"/>
      <c r="AU49" s="240"/>
      <c r="AV49" s="240"/>
      <c r="AW49" s="240"/>
      <c r="AX49" s="240"/>
      <c r="AY49" s="240"/>
      <c r="AZ49" s="240"/>
      <c r="BA49" s="240"/>
      <c r="BB49" s="240"/>
      <c r="BC49" s="240"/>
      <c r="BD49" s="240"/>
      <c r="BE49" s="240"/>
      <c r="BF49" s="240"/>
      <c r="BG49" s="240"/>
      <c r="BH49" s="240"/>
      <c r="BI49" s="240"/>
      <c r="BJ49" s="240"/>
      <c r="BK49" s="240"/>
      <c r="BL49" s="240"/>
      <c r="BM49" s="240"/>
      <c r="BN49" s="240"/>
      <c r="BO49" s="240"/>
      <c r="BP49" s="240"/>
      <c r="BQ49" s="240"/>
      <c r="BR49" s="240"/>
    </row>
    <row r="50" spans="1:70" x14ac:dyDescent="0.3">
      <c r="A50" s="239"/>
      <c r="B50" s="240"/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  <c r="AL50" s="240"/>
      <c r="AM50" s="240"/>
      <c r="AN50" s="240"/>
      <c r="AO50" s="240"/>
      <c r="AP50" s="240"/>
      <c r="AQ50" s="240"/>
      <c r="AR50" s="240"/>
      <c r="AS50" s="240"/>
      <c r="AT50" s="240"/>
      <c r="AU50" s="240"/>
      <c r="AV50" s="240"/>
      <c r="AW50" s="240"/>
      <c r="AX50" s="240"/>
      <c r="AY50" s="240"/>
      <c r="AZ50" s="240"/>
      <c r="BA50" s="240"/>
      <c r="BB50" s="240"/>
      <c r="BC50" s="240"/>
      <c r="BD50" s="240"/>
      <c r="BE50" s="240"/>
      <c r="BF50" s="240"/>
      <c r="BG50" s="240"/>
      <c r="BH50" s="240"/>
      <c r="BI50" s="240"/>
      <c r="BJ50" s="240"/>
      <c r="BK50" s="240"/>
      <c r="BL50" s="240"/>
      <c r="BM50" s="240"/>
      <c r="BN50" s="240"/>
      <c r="BO50" s="240"/>
      <c r="BP50" s="240"/>
      <c r="BQ50" s="240"/>
      <c r="BR50" s="240"/>
    </row>
    <row r="51" spans="1:70" x14ac:dyDescent="0.3">
      <c r="A51" s="239"/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40"/>
      <c r="AT51" s="240"/>
      <c r="AU51" s="240"/>
      <c r="AV51" s="240"/>
      <c r="AW51" s="240"/>
      <c r="AX51" s="240"/>
      <c r="AY51" s="240"/>
      <c r="AZ51" s="240"/>
      <c r="BA51" s="240"/>
      <c r="BB51" s="240"/>
      <c r="BC51" s="240"/>
      <c r="BD51" s="240"/>
      <c r="BE51" s="240"/>
      <c r="BF51" s="240"/>
      <c r="BG51" s="240"/>
      <c r="BH51" s="240"/>
      <c r="BI51" s="240"/>
      <c r="BJ51" s="240"/>
      <c r="BK51" s="240"/>
      <c r="BL51" s="240"/>
      <c r="BM51" s="240"/>
      <c r="BN51" s="240"/>
      <c r="BO51" s="240"/>
      <c r="BP51" s="240"/>
      <c r="BQ51" s="240"/>
      <c r="BR51" s="240"/>
    </row>
    <row r="52" spans="1:70" x14ac:dyDescent="0.3">
      <c r="A52" s="239"/>
      <c r="B52" s="240"/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AQ52" s="240"/>
      <c r="AR52" s="240"/>
      <c r="AS52" s="240"/>
      <c r="AT52" s="240"/>
      <c r="AU52" s="240"/>
      <c r="AV52" s="240"/>
      <c r="AW52" s="240"/>
      <c r="AX52" s="240"/>
      <c r="AY52" s="240"/>
      <c r="AZ52" s="240"/>
      <c r="BA52" s="240"/>
      <c r="BB52" s="240"/>
      <c r="BC52" s="240"/>
      <c r="BD52" s="240"/>
      <c r="BE52" s="240"/>
      <c r="BF52" s="240"/>
      <c r="BG52" s="240"/>
      <c r="BH52" s="240"/>
      <c r="BI52" s="240"/>
      <c r="BJ52" s="240"/>
      <c r="BK52" s="240"/>
      <c r="BL52" s="240"/>
      <c r="BM52" s="240"/>
      <c r="BN52" s="240"/>
      <c r="BO52" s="240"/>
      <c r="BP52" s="240"/>
      <c r="BQ52" s="240"/>
      <c r="BR52" s="240"/>
    </row>
    <row r="53" spans="1:70" x14ac:dyDescent="0.3">
      <c r="A53" s="239"/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  <c r="AN53" s="240"/>
      <c r="AO53" s="240"/>
      <c r="AP53" s="240"/>
      <c r="AQ53" s="240"/>
      <c r="AR53" s="240"/>
      <c r="AS53" s="240"/>
      <c r="AT53" s="240"/>
      <c r="AU53" s="240"/>
      <c r="AV53" s="240"/>
      <c r="AW53" s="240"/>
      <c r="AX53" s="240"/>
      <c r="AY53" s="240"/>
      <c r="AZ53" s="240"/>
      <c r="BA53" s="240"/>
      <c r="BB53" s="240"/>
      <c r="BC53" s="240"/>
      <c r="BD53" s="240"/>
      <c r="BE53" s="240"/>
      <c r="BF53" s="240"/>
      <c r="BG53" s="240"/>
      <c r="BH53" s="240"/>
      <c r="BI53" s="240"/>
      <c r="BJ53" s="240"/>
      <c r="BK53" s="240"/>
      <c r="BL53" s="240"/>
      <c r="BM53" s="240"/>
      <c r="BN53" s="240"/>
      <c r="BO53" s="240"/>
      <c r="BP53" s="240"/>
      <c r="BQ53" s="240"/>
      <c r="BR53" s="240"/>
    </row>
    <row r="54" spans="1:70" x14ac:dyDescent="0.3">
      <c r="A54" s="239"/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240"/>
      <c r="Z54" s="240"/>
      <c r="AA54" s="240"/>
      <c r="AB54" s="240"/>
      <c r="AC54" s="240"/>
      <c r="AD54" s="240"/>
      <c r="AE54" s="240"/>
      <c r="AF54" s="240"/>
      <c r="AG54" s="240"/>
      <c r="AH54" s="240"/>
      <c r="AI54" s="240"/>
      <c r="AJ54" s="240"/>
      <c r="AK54" s="240"/>
      <c r="AL54" s="240"/>
      <c r="AM54" s="240"/>
      <c r="AN54" s="240"/>
      <c r="AO54" s="240"/>
      <c r="AP54" s="240"/>
      <c r="AQ54" s="240"/>
      <c r="AR54" s="240"/>
      <c r="AS54" s="240"/>
      <c r="AT54" s="240"/>
      <c r="AU54" s="240"/>
      <c r="AV54" s="240"/>
      <c r="AW54" s="240"/>
      <c r="AX54" s="240"/>
      <c r="AY54" s="240"/>
      <c r="AZ54" s="240"/>
      <c r="BA54" s="240"/>
      <c r="BB54" s="240"/>
      <c r="BC54" s="240"/>
      <c r="BD54" s="240"/>
      <c r="BE54" s="240"/>
      <c r="BF54" s="240"/>
      <c r="BG54" s="240"/>
      <c r="BH54" s="240"/>
      <c r="BI54" s="240"/>
      <c r="BJ54" s="240"/>
      <c r="BK54" s="240"/>
      <c r="BL54" s="240"/>
      <c r="BM54" s="240"/>
      <c r="BN54" s="240"/>
      <c r="BO54" s="240"/>
      <c r="BP54" s="240"/>
      <c r="BQ54" s="240"/>
      <c r="BR54" s="240"/>
    </row>
    <row r="55" spans="1:70" x14ac:dyDescent="0.3">
      <c r="A55" s="239"/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0"/>
      <c r="Z55" s="240"/>
      <c r="AA55" s="240"/>
      <c r="AB55" s="240"/>
      <c r="AC55" s="240"/>
      <c r="AD55" s="240"/>
      <c r="AE55" s="240"/>
      <c r="AF55" s="240"/>
      <c r="AG55" s="240"/>
      <c r="AH55" s="240"/>
      <c r="AI55" s="240"/>
      <c r="AJ55" s="240"/>
      <c r="AK55" s="240"/>
      <c r="AL55" s="240"/>
      <c r="AM55" s="240"/>
      <c r="AN55" s="240"/>
      <c r="AO55" s="240"/>
      <c r="AP55" s="240"/>
      <c r="AQ55" s="240"/>
      <c r="AR55" s="240"/>
      <c r="AS55" s="240"/>
      <c r="AT55" s="240"/>
      <c r="AU55" s="240"/>
      <c r="AV55" s="240"/>
      <c r="AW55" s="240"/>
      <c r="AX55" s="240"/>
      <c r="AY55" s="240"/>
      <c r="AZ55" s="240"/>
      <c r="BA55" s="240"/>
      <c r="BB55" s="240"/>
      <c r="BC55" s="240"/>
      <c r="BD55" s="240"/>
      <c r="BE55" s="240"/>
      <c r="BF55" s="240"/>
      <c r="BG55" s="240"/>
      <c r="BH55" s="240"/>
      <c r="BI55" s="240"/>
      <c r="BJ55" s="240"/>
      <c r="BK55" s="240"/>
      <c r="BL55" s="240"/>
      <c r="BM55" s="240"/>
      <c r="BN55" s="240"/>
      <c r="BO55" s="240"/>
      <c r="BP55" s="240"/>
      <c r="BQ55" s="240"/>
      <c r="BR55" s="240"/>
    </row>
    <row r="56" spans="1:70" x14ac:dyDescent="0.3">
      <c r="A56" s="239"/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40"/>
      <c r="AL56" s="240"/>
      <c r="AM56" s="240"/>
      <c r="AN56" s="240"/>
      <c r="AO56" s="240"/>
      <c r="AP56" s="240"/>
      <c r="AQ56" s="240"/>
      <c r="AR56" s="240"/>
      <c r="AS56" s="240"/>
      <c r="AT56" s="240"/>
      <c r="AU56" s="240"/>
      <c r="AV56" s="240"/>
      <c r="AW56" s="240"/>
      <c r="AX56" s="240"/>
      <c r="AY56" s="240"/>
      <c r="AZ56" s="240"/>
      <c r="BA56" s="240"/>
      <c r="BB56" s="240"/>
      <c r="BC56" s="240"/>
      <c r="BD56" s="240"/>
      <c r="BE56" s="240"/>
      <c r="BF56" s="240"/>
      <c r="BG56" s="240"/>
      <c r="BH56" s="240"/>
      <c r="BI56" s="240"/>
      <c r="BJ56" s="240"/>
      <c r="BK56" s="240"/>
      <c r="BL56" s="240"/>
      <c r="BM56" s="240"/>
      <c r="BN56" s="240"/>
      <c r="BO56" s="240"/>
      <c r="BP56" s="240"/>
      <c r="BQ56" s="240"/>
      <c r="BR56" s="240"/>
    </row>
    <row r="57" spans="1:70" x14ac:dyDescent="0.3">
      <c r="A57" s="239"/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40"/>
      <c r="AL57" s="240"/>
      <c r="AM57" s="240"/>
      <c r="AN57" s="240"/>
      <c r="AO57" s="240"/>
      <c r="AP57" s="240"/>
      <c r="AQ57" s="240"/>
      <c r="AR57" s="240"/>
      <c r="AS57" s="240"/>
      <c r="AT57" s="240"/>
      <c r="AU57" s="240"/>
      <c r="AV57" s="240"/>
      <c r="AW57" s="240"/>
      <c r="AX57" s="240"/>
      <c r="AY57" s="240"/>
      <c r="AZ57" s="240"/>
      <c r="BA57" s="240"/>
      <c r="BB57" s="240"/>
      <c r="BC57" s="240"/>
      <c r="BD57" s="240"/>
      <c r="BE57" s="240"/>
      <c r="BF57" s="240"/>
      <c r="BG57" s="240"/>
      <c r="BH57" s="240"/>
      <c r="BI57" s="240"/>
      <c r="BJ57" s="240"/>
      <c r="BK57" s="240"/>
      <c r="BL57" s="240"/>
      <c r="BM57" s="240"/>
      <c r="BN57" s="240"/>
      <c r="BO57" s="240"/>
      <c r="BP57" s="240"/>
      <c r="BQ57" s="240"/>
      <c r="BR57" s="240"/>
    </row>
    <row r="58" spans="1:70" x14ac:dyDescent="0.3">
      <c r="A58" s="239"/>
      <c r="B58" s="240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  <c r="AO58" s="240"/>
      <c r="AP58" s="240"/>
      <c r="AQ58" s="240"/>
      <c r="AR58" s="240"/>
      <c r="AS58" s="240"/>
      <c r="AT58" s="240"/>
      <c r="AU58" s="240"/>
      <c r="AV58" s="240"/>
      <c r="AW58" s="240"/>
      <c r="AX58" s="240"/>
      <c r="AY58" s="240"/>
      <c r="AZ58" s="240"/>
      <c r="BA58" s="240"/>
      <c r="BB58" s="240"/>
      <c r="BC58" s="240"/>
      <c r="BD58" s="240"/>
      <c r="BE58" s="240"/>
      <c r="BF58" s="240"/>
      <c r="BG58" s="240"/>
      <c r="BH58" s="240"/>
      <c r="BI58" s="240"/>
      <c r="BJ58" s="240"/>
      <c r="BK58" s="240"/>
      <c r="BL58" s="240"/>
      <c r="BM58" s="240"/>
      <c r="BN58" s="240"/>
      <c r="BO58" s="240"/>
      <c r="BP58" s="240"/>
      <c r="BQ58" s="240"/>
      <c r="BR58" s="240"/>
    </row>
    <row r="59" spans="1:70" x14ac:dyDescent="0.3">
      <c r="A59" s="239"/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  <c r="AL59" s="240"/>
      <c r="AM59" s="240"/>
      <c r="AN59" s="240"/>
      <c r="AO59" s="240"/>
      <c r="AP59" s="240"/>
      <c r="AQ59" s="240"/>
      <c r="AR59" s="240"/>
      <c r="AS59" s="240"/>
      <c r="AT59" s="240"/>
      <c r="AU59" s="240"/>
      <c r="AV59" s="240"/>
      <c r="AW59" s="240"/>
      <c r="AX59" s="240"/>
      <c r="AY59" s="240"/>
      <c r="AZ59" s="240"/>
      <c r="BA59" s="240"/>
      <c r="BB59" s="240"/>
      <c r="BC59" s="240"/>
      <c r="BD59" s="240"/>
      <c r="BE59" s="240"/>
      <c r="BF59" s="240"/>
      <c r="BG59" s="240"/>
      <c r="BH59" s="240"/>
      <c r="BI59" s="240"/>
      <c r="BJ59" s="240"/>
      <c r="BK59" s="240"/>
      <c r="BL59" s="240"/>
      <c r="BM59" s="240"/>
      <c r="BN59" s="240"/>
      <c r="BO59" s="240"/>
      <c r="BP59" s="240"/>
      <c r="BQ59" s="240"/>
      <c r="BR59" s="240"/>
    </row>
    <row r="84" spans="2:10" s="16" customFormat="1" x14ac:dyDescent="0.3">
      <c r="B84" s="88"/>
      <c r="C84" s="88"/>
      <c r="D84" s="88"/>
      <c r="E84" s="88"/>
      <c r="F84" s="88"/>
      <c r="G84" s="88"/>
      <c r="H84" s="88"/>
      <c r="I84" s="88"/>
      <c r="J84" s="88"/>
    </row>
  </sheetData>
  <sheetProtection password="CA79" sheet="1" objects="1" scenarios="1"/>
  <mergeCells count="17">
    <mergeCell ref="A46:B46"/>
    <mergeCell ref="A47:B47"/>
    <mergeCell ref="A49:B49"/>
    <mergeCell ref="A34:B34"/>
    <mergeCell ref="A37:B37"/>
    <mergeCell ref="D3:E3"/>
    <mergeCell ref="A3:B3"/>
    <mergeCell ref="A5:A6"/>
    <mergeCell ref="C5:C6"/>
    <mergeCell ref="D5:D6"/>
    <mergeCell ref="E5:E6"/>
    <mergeCell ref="J5:J6"/>
    <mergeCell ref="K5:K6"/>
    <mergeCell ref="E39:H39"/>
    <mergeCell ref="A40:B40"/>
    <mergeCell ref="A43:B43"/>
    <mergeCell ref="H5:H6"/>
  </mergeCells>
  <pageMargins left="0.31496062992125984" right="0.31496062992125984" top="0.78740157480314965" bottom="0.78740157480314965" header="0.31496062992125984" footer="0.31496062992125984"/>
  <pageSetup paperSize="9" scale="57" orientation="landscape" r:id="rId1"/>
  <ignoredErrors>
    <ignoredError sqref="J8 J9:J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theme="9" tint="0.39997558519241921"/>
  </sheetPr>
  <dimension ref="A1:E69"/>
  <sheetViews>
    <sheetView showGridLines="0" showZeros="0" zoomScaleNormal="100" zoomScalePageLayoutView="85" workbookViewId="0">
      <selection activeCell="H34" sqref="H34"/>
    </sheetView>
  </sheetViews>
  <sheetFormatPr baseColWidth="10" defaultColWidth="14.33203125" defaultRowHeight="15.05" x14ac:dyDescent="0.3"/>
  <cols>
    <col min="1" max="1" width="4.44140625" style="16" customWidth="1"/>
    <col min="2" max="2" width="44.33203125" style="16" customWidth="1"/>
    <col min="3" max="3" width="19.44140625" style="102" customWidth="1"/>
    <col min="4" max="4" width="15.109375" style="85" customWidth="1"/>
    <col min="5" max="5" width="37.33203125" style="97" customWidth="1"/>
    <col min="6" max="16384" width="14.33203125" style="16"/>
  </cols>
  <sheetData>
    <row r="1" spans="1:5" x14ac:dyDescent="0.3">
      <c r="A1" s="86" t="s">
        <v>277</v>
      </c>
    </row>
    <row r="3" spans="1:5" ht="14.1" customHeight="1" x14ac:dyDescent="0.3">
      <c r="A3" s="103"/>
      <c r="B3" s="104"/>
      <c r="C3" s="595" t="s">
        <v>14</v>
      </c>
      <c r="D3" s="596"/>
      <c r="E3" s="599" t="s">
        <v>163</v>
      </c>
    </row>
    <row r="4" spans="1:5" ht="14.1" customHeight="1" x14ac:dyDescent="0.3">
      <c r="A4" s="41"/>
      <c r="B4" s="105"/>
      <c r="C4" s="597" t="s">
        <v>14</v>
      </c>
      <c r="D4" s="598"/>
      <c r="E4" s="600"/>
    </row>
    <row r="5" spans="1:5" ht="14.1" customHeight="1" x14ac:dyDescent="0.3">
      <c r="A5" s="41"/>
      <c r="B5" s="105"/>
      <c r="C5" s="106" t="s">
        <v>11</v>
      </c>
      <c r="D5" s="107" t="s">
        <v>30</v>
      </c>
      <c r="E5" s="108"/>
    </row>
    <row r="6" spans="1:5" ht="14.1" customHeight="1" x14ac:dyDescent="0.3">
      <c r="A6" s="47"/>
      <c r="B6" s="109"/>
      <c r="C6" s="110" t="s">
        <v>2</v>
      </c>
      <c r="D6" s="111" t="s">
        <v>2</v>
      </c>
      <c r="E6" s="108"/>
    </row>
    <row r="7" spans="1:5" ht="14.1" customHeight="1" x14ac:dyDescent="0.3">
      <c r="A7" s="41" t="s">
        <v>24</v>
      </c>
      <c r="B7" s="112" t="s">
        <v>84</v>
      </c>
      <c r="C7" s="605"/>
      <c r="D7" s="601">
        <f>IF(ISERROR(C7/Kalkulation_Angebot!$D$20),"",C7/Kalkulation_Angebot!$D$20)</f>
        <v>0</v>
      </c>
      <c r="E7" s="603"/>
    </row>
    <row r="8" spans="1:5" ht="14.1" customHeight="1" x14ac:dyDescent="0.3">
      <c r="A8" s="41"/>
      <c r="B8" s="34"/>
      <c r="C8" s="606"/>
      <c r="D8" s="602"/>
      <c r="E8" s="604"/>
    </row>
    <row r="9" spans="1:5" ht="14.1" customHeight="1" x14ac:dyDescent="0.3">
      <c r="A9" s="36" t="s">
        <v>25</v>
      </c>
      <c r="B9" s="114" t="s">
        <v>298</v>
      </c>
      <c r="C9" s="607"/>
      <c r="D9" s="601">
        <f>IF(ISERROR(C9/Kalkulation_Angebot!$D$20),"",C9/Kalkulation_Angebot!$D$20)</f>
        <v>0</v>
      </c>
      <c r="E9" s="603" t="s">
        <v>262</v>
      </c>
    </row>
    <row r="10" spans="1:5" ht="14.1" customHeight="1" x14ac:dyDescent="0.3">
      <c r="A10" s="47"/>
      <c r="B10" s="115"/>
      <c r="C10" s="608"/>
      <c r="D10" s="602"/>
      <c r="E10" s="604"/>
    </row>
    <row r="11" spans="1:5" ht="14.1" customHeight="1" x14ac:dyDescent="0.3">
      <c r="A11" s="36" t="s">
        <v>26</v>
      </c>
      <c r="B11" s="114" t="s">
        <v>42</v>
      </c>
      <c r="C11" s="268"/>
      <c r="D11" s="113">
        <f>IF(ISERROR(C11/Kalkulation_Angebot!$D$20),"",C11/Kalkulation_Angebot!$D$20)</f>
        <v>0</v>
      </c>
      <c r="E11" s="133"/>
    </row>
    <row r="12" spans="1:5" ht="14.1" customHeight="1" x14ac:dyDescent="0.3">
      <c r="A12" s="41"/>
      <c r="B12" s="34" t="s">
        <v>85</v>
      </c>
      <c r="C12" s="432"/>
      <c r="D12" s="113">
        <f>IF(ISERROR(C12/Kalkulation_Angebot!$D$20),"",C12/Kalkulation_Angebot!$D$20)</f>
        <v>0</v>
      </c>
      <c r="E12" s="429" t="s">
        <v>263</v>
      </c>
    </row>
    <row r="13" spans="1:5" ht="14.1" customHeight="1" x14ac:dyDescent="0.3">
      <c r="A13" s="41"/>
      <c r="B13" s="34" t="s">
        <v>86</v>
      </c>
      <c r="C13" s="433"/>
      <c r="D13" s="113">
        <f>IF(ISERROR(C13/Kalkulation_Angebot!$D$20),"",C13/Kalkulation_Angebot!$D$20)</f>
        <v>0</v>
      </c>
      <c r="E13" s="133"/>
    </row>
    <row r="14" spans="1:5" ht="14.1" customHeight="1" x14ac:dyDescent="0.3">
      <c r="A14" s="41"/>
      <c r="B14" s="34" t="s">
        <v>87</v>
      </c>
      <c r="C14" s="432"/>
      <c r="D14" s="113">
        <f>IF(ISERROR(C14/Kalkulation_Angebot!$D$20),"",C14/Kalkulation_Angebot!$D$20)</f>
        <v>0</v>
      </c>
      <c r="E14" s="429" t="s">
        <v>263</v>
      </c>
    </row>
    <row r="15" spans="1:5" ht="14.1" customHeight="1" x14ac:dyDescent="0.3">
      <c r="A15" s="41"/>
      <c r="B15" s="34" t="s">
        <v>88</v>
      </c>
      <c r="C15" s="432"/>
      <c r="D15" s="113">
        <f>IF(ISERROR(C15/Kalkulation_Angebot!$D$20),"",C15/Kalkulation_Angebot!$D$20)</f>
        <v>0</v>
      </c>
      <c r="E15" s="429" t="s">
        <v>263</v>
      </c>
    </row>
    <row r="16" spans="1:5" ht="14.1" customHeight="1" x14ac:dyDescent="0.3">
      <c r="A16" s="41"/>
      <c r="B16" s="34" t="s">
        <v>89</v>
      </c>
      <c r="C16" s="432"/>
      <c r="D16" s="113">
        <f>IF(ISERROR(C16/Kalkulation_Angebot!$D$20),"",C16/Kalkulation_Angebot!$D$20)</f>
        <v>0</v>
      </c>
      <c r="E16" s="429" t="s">
        <v>263</v>
      </c>
    </row>
    <row r="17" spans="1:5" ht="14.1" customHeight="1" x14ac:dyDescent="0.3">
      <c r="A17" s="41"/>
      <c r="B17" s="34" t="s">
        <v>90</v>
      </c>
      <c r="C17" s="432"/>
      <c r="D17" s="113">
        <f>IF(ISERROR(C17/Kalkulation_Angebot!$D$20),"",C17/Kalkulation_Angebot!$D$20)</f>
        <v>0</v>
      </c>
      <c r="E17" s="429" t="s">
        <v>305</v>
      </c>
    </row>
    <row r="18" spans="1:5" ht="14.1" customHeight="1" x14ac:dyDescent="0.3">
      <c r="A18" s="41"/>
      <c r="B18" s="34" t="s">
        <v>91</v>
      </c>
      <c r="C18" s="432"/>
      <c r="D18" s="113">
        <f>IF(ISERROR(C18/Kalkulation_Angebot!$D$20),"",C18/Kalkulation_Angebot!$D$20)</f>
        <v>0</v>
      </c>
      <c r="E18" s="429" t="s">
        <v>263</v>
      </c>
    </row>
    <row r="19" spans="1:5" ht="14.1" customHeight="1" x14ac:dyDescent="0.3">
      <c r="A19" s="41"/>
      <c r="B19" s="34" t="s">
        <v>261</v>
      </c>
      <c r="C19" s="433"/>
      <c r="D19" s="113">
        <f>IF(ISERROR(C19/Kalkulation_Angebot!$D$20),"",C19/Kalkulation_Angebot!$D$20)</f>
        <v>0</v>
      </c>
      <c r="E19" s="133" t="s">
        <v>239</v>
      </c>
    </row>
    <row r="20" spans="1:5" ht="13.8" customHeight="1" x14ac:dyDescent="0.3">
      <c r="A20" s="41"/>
      <c r="B20" s="89" t="s">
        <v>12</v>
      </c>
      <c r="C20" s="113">
        <f>SUM(C12:C19)</f>
        <v>0</v>
      </c>
      <c r="D20" s="113">
        <f>IF(ISERROR(C20/Kalkulation_Angebot!$D$20),"",C20/Kalkulation_Angebot!$D$20)</f>
        <v>0</v>
      </c>
      <c r="E20" s="133"/>
    </row>
    <row r="21" spans="1:5" ht="13.8" customHeight="1" x14ac:dyDescent="0.3">
      <c r="A21" s="47"/>
      <c r="B21" s="116"/>
      <c r="C21" s="117"/>
      <c r="D21" s="113">
        <f>IF(ISERROR(C21/Kalkulation_Angebot!$D$20),"",C21/Kalkulation_Angebot!$D$20)</f>
        <v>0</v>
      </c>
      <c r="E21" s="133"/>
    </row>
    <row r="22" spans="1:5" ht="14.1" customHeight="1" x14ac:dyDescent="0.3">
      <c r="A22" s="36" t="s">
        <v>27</v>
      </c>
      <c r="B22" s="114" t="s">
        <v>69</v>
      </c>
      <c r="C22" s="268"/>
      <c r="D22" s="113">
        <f>IF(ISERROR(C22/Kalkulation_Angebot!$D$20),"",C22/Kalkulation_Angebot!$D$20)</f>
        <v>0</v>
      </c>
      <c r="E22" s="133"/>
    </row>
    <row r="23" spans="1:5" ht="14.1" customHeight="1" x14ac:dyDescent="0.3">
      <c r="A23" s="41"/>
      <c r="B23" s="34" t="s">
        <v>92</v>
      </c>
      <c r="C23" s="235"/>
      <c r="D23" s="113">
        <f>IF(ISERROR(C23/Kalkulation_Angebot!$D$20),"",C23/Kalkulation_Angebot!$D$20)</f>
        <v>0</v>
      </c>
      <c r="E23" s="133"/>
    </row>
    <row r="24" spans="1:5" ht="14.1" customHeight="1" x14ac:dyDescent="0.3">
      <c r="A24" s="41"/>
      <c r="B24" s="34" t="s">
        <v>93</v>
      </c>
      <c r="C24" s="235"/>
      <c r="D24" s="113">
        <f>IF(ISERROR(C24/Kalkulation_Angebot!$D$20),"",C24/Kalkulation_Angebot!$D$20)</f>
        <v>0</v>
      </c>
      <c r="E24" s="133"/>
    </row>
    <row r="25" spans="1:5" ht="29" customHeight="1" x14ac:dyDescent="0.3">
      <c r="A25" s="41"/>
      <c r="B25" s="34" t="s">
        <v>94</v>
      </c>
      <c r="C25" s="235"/>
      <c r="D25" s="113">
        <f>IF(ISERROR(C25/Kalkulation_Angebot!$D$20),"",C25/Kalkulation_Angebot!$D$20)</f>
        <v>0</v>
      </c>
      <c r="E25" s="134" t="s">
        <v>240</v>
      </c>
    </row>
    <row r="26" spans="1:5" ht="45.1" x14ac:dyDescent="0.3">
      <c r="A26" s="41"/>
      <c r="B26" s="267" t="s">
        <v>117</v>
      </c>
      <c r="C26" s="237"/>
      <c r="D26" s="113">
        <f>IF(ISERROR(C26/Kalkulation_Angebot!$D$20),"",C26/Kalkulation_Angebot!$D$20)</f>
        <v>0</v>
      </c>
      <c r="E26" s="436" t="s">
        <v>269</v>
      </c>
    </row>
    <row r="27" spans="1:5" ht="14.1" customHeight="1" x14ac:dyDescent="0.3">
      <c r="A27" s="41"/>
      <c r="B27" s="34" t="s">
        <v>260</v>
      </c>
      <c r="C27" s="433"/>
      <c r="D27" s="113">
        <f>IF(ISERROR(C27/Kalkulation_Angebot!$D$20),"",C27/Kalkulation_Angebot!$D$20)</f>
        <v>0</v>
      </c>
      <c r="E27" s="437" t="s">
        <v>264</v>
      </c>
    </row>
    <row r="28" spans="1:5" ht="14.1" customHeight="1" x14ac:dyDescent="0.3">
      <c r="A28" s="41"/>
      <c r="B28" s="89" t="s">
        <v>12</v>
      </c>
      <c r="C28" s="113">
        <f>SUM(C23:C27)</f>
        <v>0</v>
      </c>
      <c r="D28" s="113">
        <f>IF(ISERROR(C28/Kalkulation_Angebot!$D$20),"",C28/Kalkulation_Angebot!$D$20)</f>
        <v>0</v>
      </c>
      <c r="E28" s="133"/>
    </row>
    <row r="29" spans="1:5" ht="14.1" customHeight="1" x14ac:dyDescent="0.3">
      <c r="A29" s="47"/>
      <c r="B29" s="430" t="s">
        <v>291</v>
      </c>
      <c r="C29" s="431">
        <f>C28-C26</f>
        <v>0</v>
      </c>
      <c r="D29" s="113">
        <f>IF(ISERROR(C29/Kalkulation_Angebot!$D$20),"",C29/Kalkulation_Angebot!$D$20)</f>
        <v>0</v>
      </c>
      <c r="E29" s="133"/>
    </row>
    <row r="30" spans="1:5" ht="14.1" customHeight="1" x14ac:dyDescent="0.3">
      <c r="A30" s="41" t="s">
        <v>28</v>
      </c>
      <c r="B30" s="112" t="s">
        <v>29</v>
      </c>
      <c r="C30" s="268"/>
      <c r="D30" s="113">
        <f>IF(ISERROR(C30/Kalkulation_Angebot!$D$20),"",C30/Kalkulation_Angebot!$D$20)</f>
        <v>0</v>
      </c>
      <c r="E30" s="133"/>
    </row>
    <row r="31" spans="1:5" ht="14.1" customHeight="1" x14ac:dyDescent="0.3">
      <c r="A31" s="41"/>
      <c r="B31" s="34" t="s">
        <v>95</v>
      </c>
      <c r="C31" s="235"/>
      <c r="D31" s="113">
        <f>IF(ISERROR(C31/Kalkulation_Angebot!$D$20),"",C31/Kalkulation_Angebot!$D$20)</f>
        <v>0</v>
      </c>
      <c r="E31" s="133" t="s">
        <v>243</v>
      </c>
    </row>
    <row r="32" spans="1:5" s="121" customFormat="1" x14ac:dyDescent="0.3">
      <c r="A32" s="120"/>
      <c r="B32" s="118" t="s">
        <v>96</v>
      </c>
      <c r="C32" s="235"/>
      <c r="D32" s="113">
        <f>IF(ISERROR(C32/Kalkulation_Angebot!$D$20),"",C32/Kalkulation_Angebot!$D$20)</f>
        <v>0</v>
      </c>
      <c r="E32" s="134"/>
    </row>
    <row r="33" spans="1:5" s="121" customFormat="1" x14ac:dyDescent="0.3">
      <c r="A33" s="120"/>
      <c r="B33" s="118" t="s">
        <v>97</v>
      </c>
      <c r="C33" s="235"/>
      <c r="D33" s="113">
        <f>IF(ISERROR(C33/Kalkulation_Angebot!$D$20),"",C33/Kalkulation_Angebot!$D$20)</f>
        <v>0</v>
      </c>
      <c r="E33" s="134" t="s">
        <v>241</v>
      </c>
    </row>
    <row r="34" spans="1:5" ht="14.1" customHeight="1" x14ac:dyDescent="0.3">
      <c r="A34" s="41"/>
      <c r="B34" s="34" t="s">
        <v>98</v>
      </c>
      <c r="C34" s="235"/>
      <c r="D34" s="113">
        <f>IF(ISERROR(C34/Kalkulation_Angebot!$D$20),"",C34/Kalkulation_Angebot!$D$20)</f>
        <v>0</v>
      </c>
      <c r="E34" s="133"/>
    </row>
    <row r="35" spans="1:5" ht="14.1" customHeight="1" x14ac:dyDescent="0.3">
      <c r="A35" s="41"/>
      <c r="B35" s="34" t="s">
        <v>114</v>
      </c>
      <c r="C35" s="235"/>
      <c r="D35" s="113">
        <f>IF(ISERROR(C35/Kalkulation_Angebot!$D$20),"",C35/Kalkulation_Angebot!$D$20)</f>
        <v>0</v>
      </c>
      <c r="E35" s="133"/>
    </row>
    <row r="36" spans="1:5" ht="14.1" customHeight="1" x14ac:dyDescent="0.3">
      <c r="A36" s="41"/>
      <c r="B36" s="550" t="s">
        <v>99</v>
      </c>
      <c r="C36" s="235"/>
      <c r="D36" s="549">
        <f>IF(ISERROR(C36/Kalkulation_Angebot!$D$20),"",C36/Kalkulation_Angebot!$D$20)</f>
        <v>0</v>
      </c>
      <c r="E36" s="133" t="s">
        <v>306</v>
      </c>
    </row>
    <row r="37" spans="1:5" ht="14.1" customHeight="1" x14ac:dyDescent="0.3">
      <c r="A37" s="41"/>
      <c r="B37" s="34" t="s">
        <v>238</v>
      </c>
      <c r="C37" s="235"/>
      <c r="D37" s="113">
        <f>IF(ISERROR(C37/Kalkulation_Angebot!$D$20),"",C37/Kalkulation_Angebot!$D$20)</f>
        <v>0</v>
      </c>
      <c r="E37" s="133"/>
    </row>
    <row r="38" spans="1:5" ht="14.1" customHeight="1" x14ac:dyDescent="0.3">
      <c r="A38" s="41"/>
      <c r="B38" s="34" t="s">
        <v>198</v>
      </c>
      <c r="C38" s="235"/>
      <c r="D38" s="113">
        <f>IF(ISERROR(C38/Kalkulation_Angebot!$D$20),"",C38/Kalkulation_Angebot!$D$20)</f>
        <v>0</v>
      </c>
      <c r="E38" s="133" t="s">
        <v>242</v>
      </c>
    </row>
    <row r="39" spans="1:5" ht="14.1" customHeight="1" x14ac:dyDescent="0.3">
      <c r="A39" s="41"/>
      <c r="B39" s="34" t="s">
        <v>259</v>
      </c>
      <c r="C39" s="433"/>
      <c r="D39" s="113">
        <f>IF(ISERROR(C39/Kalkulation_Angebot!$D$20),"",C39/Kalkulation_Angebot!$D$20)</f>
        <v>0</v>
      </c>
      <c r="E39" s="438" t="s">
        <v>264</v>
      </c>
    </row>
    <row r="40" spans="1:5" ht="14.1" customHeight="1" x14ac:dyDescent="0.3">
      <c r="A40" s="41"/>
      <c r="B40" s="89" t="s">
        <v>12</v>
      </c>
      <c r="C40" s="113">
        <f>SUM(C31:C39)</f>
        <v>0</v>
      </c>
      <c r="D40" s="113">
        <f>IF(ISERROR(C40/Kalkulation_Angebot!$D$20),"",C40/Kalkulation_Angebot!$D$20)</f>
        <v>0</v>
      </c>
      <c r="E40" s="133"/>
    </row>
    <row r="41" spans="1:5" ht="14.1" customHeight="1" x14ac:dyDescent="0.3">
      <c r="A41" s="47"/>
      <c r="B41" s="116"/>
      <c r="C41" s="117"/>
      <c r="D41" s="113">
        <f>IF(ISERROR(C41/Kalkulation_Angebot!$D$20),"",C41/Kalkulation_Angebot!$D$20)</f>
        <v>0</v>
      </c>
      <c r="E41" s="133"/>
    </row>
    <row r="42" spans="1:5" ht="14.1" customHeight="1" x14ac:dyDescent="0.3">
      <c r="A42" s="122" t="s">
        <v>35</v>
      </c>
      <c r="B42" s="123" t="s">
        <v>52</v>
      </c>
      <c r="C42" s="268"/>
      <c r="D42" s="113">
        <f>IF(ISERROR(C42/Kalkulation_Angebot!$D$20),"",C42/Kalkulation_Angebot!$D$20)</f>
        <v>0</v>
      </c>
      <c r="E42" s="133"/>
    </row>
    <row r="43" spans="1:5" ht="14.1" customHeight="1" x14ac:dyDescent="0.3">
      <c r="A43" s="91"/>
      <c r="B43" s="96" t="s">
        <v>118</v>
      </c>
      <c r="C43" s="235"/>
      <c r="D43" s="113">
        <f>IF(ISERROR(C43/Kalkulation_Angebot!$D$20),"",C43/Kalkulation_Angebot!$D$20)</f>
        <v>0</v>
      </c>
      <c r="E43" s="133"/>
    </row>
    <row r="44" spans="1:5" ht="14.1" customHeight="1" x14ac:dyDescent="0.3">
      <c r="A44" s="91"/>
      <c r="B44" s="96" t="s">
        <v>119</v>
      </c>
      <c r="C44" s="235"/>
      <c r="D44" s="113">
        <f>IF(ISERROR(C44/Kalkulation_Angebot!$D$20),"",C44/Kalkulation_Angebot!$D$20)</f>
        <v>0</v>
      </c>
      <c r="E44" s="133"/>
    </row>
    <row r="45" spans="1:5" ht="14.1" customHeight="1" x14ac:dyDescent="0.3">
      <c r="A45" s="91"/>
      <c r="B45" s="96" t="s">
        <v>120</v>
      </c>
      <c r="C45" s="235"/>
      <c r="D45" s="113">
        <f>IF(ISERROR(C45/Kalkulation_Angebot!$D$20),"",C45/Kalkulation_Angebot!$D$20)</f>
        <v>0</v>
      </c>
      <c r="E45" s="133"/>
    </row>
    <row r="46" spans="1:5" ht="14.1" customHeight="1" x14ac:dyDescent="0.3">
      <c r="A46" s="91"/>
      <c r="B46" s="236" t="s">
        <v>121</v>
      </c>
      <c r="C46" s="434"/>
      <c r="D46" s="113">
        <f>IF(ISERROR(C46/Kalkulation_Angebot!$D$20),"",C46/Kalkulation_Angebot!$D$20)</f>
        <v>0</v>
      </c>
      <c r="E46" s="436" t="s">
        <v>249</v>
      </c>
    </row>
    <row r="47" spans="1:5" ht="14.1" customHeight="1" x14ac:dyDescent="0.3">
      <c r="A47" s="91"/>
      <c r="B47" s="96" t="s">
        <v>284</v>
      </c>
      <c r="C47" s="433"/>
      <c r="D47" s="113">
        <f>IF(ISERROR(C47/Kalkulation_Angebot!$D$20),"",C47/Kalkulation_Angebot!$D$20)</f>
        <v>0</v>
      </c>
      <c r="E47" s="437" t="s">
        <v>264</v>
      </c>
    </row>
    <row r="48" spans="1:5" ht="14.1" customHeight="1" x14ac:dyDescent="0.3">
      <c r="A48" s="91"/>
      <c r="B48" s="124" t="s">
        <v>6</v>
      </c>
      <c r="C48" s="124">
        <f>SUM(C43:C47)</f>
        <v>0</v>
      </c>
      <c r="D48" s="113">
        <f>IF(ISERROR(C48/Kalkulation_Angebot!$D$20),"",C48/Kalkulation_Angebot!$D$20)</f>
        <v>0</v>
      </c>
      <c r="E48" s="133"/>
    </row>
    <row r="49" spans="1:5" ht="14.1" customHeight="1" x14ac:dyDescent="0.3">
      <c r="A49" s="91"/>
      <c r="B49" s="123" t="s">
        <v>273</v>
      </c>
      <c r="C49" s="268"/>
      <c r="D49" s="113">
        <f>IF(ISERROR(C49/Kalkulation_Angebot!$D$20),"",C49/Kalkulation_Angebot!$D$20)</f>
        <v>0</v>
      </c>
      <c r="E49" s="133"/>
    </row>
    <row r="50" spans="1:5" ht="14.1" customHeight="1" x14ac:dyDescent="0.3">
      <c r="A50" s="91"/>
      <c r="B50" s="96" t="s">
        <v>270</v>
      </c>
      <c r="C50" s="433">
        <f>IF(C54+C53+C52+C51=0,('Anlage 1_Angebot'!D14+'Anlage 1_Angebot'!D18+'Anlage 1_Angebot'!D19)*0.05,0)</f>
        <v>0</v>
      </c>
      <c r="D50" s="113">
        <f>IF(ISERROR(C50/Kalkulation_Angebot!$D$20),"",C50/Kalkulation_Angebot!$D$20)</f>
        <v>0</v>
      </c>
      <c r="E50" s="438" t="s">
        <v>264</v>
      </c>
    </row>
    <row r="51" spans="1:5" ht="14.1" customHeight="1" x14ac:dyDescent="0.3">
      <c r="A51" s="91"/>
      <c r="B51" s="96" t="s">
        <v>122</v>
      </c>
      <c r="C51" s="235"/>
      <c r="D51" s="113">
        <f>IF(ISERROR(C51/Kalkulation_Angebot!$D$20),"",C51/Kalkulation_Angebot!$D$20)</f>
        <v>0</v>
      </c>
      <c r="E51" s="133"/>
    </row>
    <row r="52" spans="1:5" ht="13.8" customHeight="1" x14ac:dyDescent="0.3">
      <c r="A52" s="91"/>
      <c r="B52" s="96" t="s">
        <v>123</v>
      </c>
      <c r="C52" s="235"/>
      <c r="D52" s="113">
        <f>IF(ISERROR(C52/Kalkulation_Angebot!$D$20),"",C52/Kalkulation_Angebot!$D$20)</f>
        <v>0</v>
      </c>
      <c r="E52" s="133"/>
    </row>
    <row r="53" spans="1:5" ht="14.1" customHeight="1" x14ac:dyDescent="0.3">
      <c r="A53" s="91"/>
      <c r="B53" s="96" t="s">
        <v>124</v>
      </c>
      <c r="C53" s="235"/>
      <c r="D53" s="113">
        <f>IF(ISERROR(C53/Kalkulation_Angebot!$D$20),"",C53/Kalkulation_Angebot!$D$20)</f>
        <v>0</v>
      </c>
      <c r="E53" s="133"/>
    </row>
    <row r="54" spans="1:5" ht="14.1" customHeight="1" x14ac:dyDescent="0.3">
      <c r="A54" s="91"/>
      <c r="B54" s="96" t="s">
        <v>229</v>
      </c>
      <c r="C54" s="235"/>
      <c r="D54" s="113">
        <f>IF(ISERROR(C55/Kalkulation_Angebot!$D$20),"",C55/Kalkulation_Angebot!$D$20)</f>
        <v>0</v>
      </c>
      <c r="E54" s="133"/>
    </row>
    <row r="55" spans="1:5" ht="14.1" customHeight="1" x14ac:dyDescent="0.3">
      <c r="A55" s="91"/>
      <c r="B55" s="124" t="s">
        <v>6</v>
      </c>
      <c r="C55" s="238">
        <f>SUM(C50:C54)</f>
        <v>0</v>
      </c>
      <c r="D55" s="113" t="str">
        <f>IF(ISERROR(#REF!/Kalkulation_Angebot!$D$20),"",#REF!/Kalkulation_Angebot!$D$20)</f>
        <v/>
      </c>
      <c r="E55" s="133"/>
    </row>
    <row r="56" spans="1:5" ht="14.1" customHeight="1" x14ac:dyDescent="0.3">
      <c r="A56" s="91"/>
      <c r="B56" s="89" t="s">
        <v>12</v>
      </c>
      <c r="C56" s="113">
        <f>SUM(C48+C55)</f>
        <v>0</v>
      </c>
      <c r="D56" s="113">
        <f>IF(ISERROR(C56/Kalkulation_Angebot!$D$20),"",C56/Kalkulation_Angebot!$D$20)</f>
        <v>0</v>
      </c>
      <c r="E56" s="133"/>
    </row>
    <row r="57" spans="1:5" ht="14.1" customHeight="1" x14ac:dyDescent="0.3">
      <c r="A57" s="91"/>
      <c r="B57" s="116"/>
      <c r="C57" s="117"/>
      <c r="D57" s="113">
        <f>IF(ISERROR(C57/Kalkulation_Angebot!$D$20),"",C57/Kalkulation_Angebot!$D$20)</f>
        <v>0</v>
      </c>
      <c r="E57" s="133"/>
    </row>
    <row r="58" spans="1:5" ht="14.1" customHeight="1" x14ac:dyDescent="0.3">
      <c r="A58" s="91"/>
      <c r="B58" s="435" t="s">
        <v>100</v>
      </c>
      <c r="C58" s="132"/>
      <c r="D58" s="113">
        <f>IF(ISERROR(C58/Kalkulation_Angebot!$D$20),"",C58/Kalkulation_Angebot!$D$20)</f>
        <v>0</v>
      </c>
      <c r="E58" s="133"/>
    </row>
    <row r="59" spans="1:5" ht="14.1" customHeight="1" x14ac:dyDescent="0.3">
      <c r="A59" s="91"/>
      <c r="B59" s="116"/>
      <c r="C59" s="117"/>
      <c r="D59" s="113">
        <f>IF(ISERROR(C59/Kalkulation_Angebot!$D$20),"",C59/Kalkulation_Angebot!$D$20)</f>
        <v>0</v>
      </c>
      <c r="E59" s="133"/>
    </row>
    <row r="60" spans="1:5" ht="14.1" customHeight="1" x14ac:dyDescent="0.3">
      <c r="A60" s="127"/>
      <c r="B60" s="128" t="s">
        <v>53</v>
      </c>
      <c r="C60" s="113">
        <f>C7+C9+C20+C28+C40+C56-C58</f>
        <v>0</v>
      </c>
      <c r="D60" s="113">
        <f>IF(ISERROR(C60/Kalkulation_Angebot!$D$20),"",C60/Kalkulation_Angebot!$D$20)</f>
        <v>0</v>
      </c>
      <c r="E60" s="133"/>
    </row>
    <row r="61" spans="1:5" ht="14.1" customHeight="1" x14ac:dyDescent="0.3"/>
    <row r="62" spans="1:5" ht="72" customHeight="1" x14ac:dyDescent="0.3">
      <c r="B62" s="594" t="s">
        <v>268</v>
      </c>
      <c r="C62" s="594"/>
      <c r="D62" s="594"/>
      <c r="E62" s="594"/>
    </row>
    <row r="64" spans="1:5" x14ac:dyDescent="0.3">
      <c r="B64" s="121"/>
    </row>
    <row r="68" spans="2:5" x14ac:dyDescent="0.3">
      <c r="B68" s="88"/>
      <c r="C68" s="129"/>
      <c r="D68" s="130"/>
      <c r="E68" s="131"/>
    </row>
    <row r="69" spans="2:5" x14ac:dyDescent="0.3">
      <c r="B69" s="88"/>
      <c r="C69" s="129"/>
      <c r="D69" s="130"/>
      <c r="E69" s="131"/>
    </row>
  </sheetData>
  <sheetProtection algorithmName="SHA-512" hashValue="3NQn0mLQ0I/AM0NLJBidAua07n1RcowXRz/BgJ/sNzE2CMZ8bDpEEB4p+Wl56VNe6lKaAyPl2F3v+1MKIQb/hA==" saltValue="Q4r7qpuMBeJ9YCnX4d21yQ==" spinCount="100000" sheet="1" objects="1" scenarios="1"/>
  <mergeCells count="9">
    <mergeCell ref="B62:E62"/>
    <mergeCell ref="C3:D4"/>
    <mergeCell ref="E3:E4"/>
    <mergeCell ref="D7:D8"/>
    <mergeCell ref="E7:E8"/>
    <mergeCell ref="D9:D10"/>
    <mergeCell ref="E9:E10"/>
    <mergeCell ref="C7:C8"/>
    <mergeCell ref="C9:C10"/>
  </mergeCells>
  <pageMargins left="0.70866141732283472" right="0.19685039370078741" top="1.1811023622047245" bottom="0.78740157480314965" header="0.31496062992125984" footer="0.31496062992125984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theme="9" tint="0.39997558519241921"/>
  </sheetPr>
  <dimension ref="A1:E39"/>
  <sheetViews>
    <sheetView showGridLines="0" showZeros="0" zoomScaleNormal="100" zoomScalePageLayoutView="70" workbookViewId="0">
      <selection activeCell="E24" sqref="E24"/>
    </sheetView>
  </sheetViews>
  <sheetFormatPr baseColWidth="10" defaultColWidth="14.33203125" defaultRowHeight="15.05" x14ac:dyDescent="0.3"/>
  <cols>
    <col min="1" max="1" width="4.44140625" style="16" customWidth="1"/>
    <col min="2" max="2" width="49.44140625" style="16" customWidth="1"/>
    <col min="3" max="3" width="18" style="16" customWidth="1"/>
    <col min="4" max="4" width="12.88671875" style="16" bestFit="1" customWidth="1"/>
    <col min="5" max="5" width="35.44140625" style="16" customWidth="1"/>
    <col min="6" max="16384" width="14.33203125" style="16"/>
  </cols>
  <sheetData>
    <row r="1" spans="1:5" x14ac:dyDescent="0.3">
      <c r="A1" s="86" t="s">
        <v>282</v>
      </c>
      <c r="C1" s="533" t="s">
        <v>299</v>
      </c>
    </row>
    <row r="3" spans="1:5" ht="14.1" customHeight="1" x14ac:dyDescent="0.3">
      <c r="A3" s="103"/>
      <c r="B3" s="104"/>
      <c r="C3" s="595" t="s">
        <v>14</v>
      </c>
      <c r="D3" s="596"/>
      <c r="E3" s="599" t="s">
        <v>163</v>
      </c>
    </row>
    <row r="4" spans="1:5" ht="14.1" customHeight="1" x14ac:dyDescent="0.3">
      <c r="A4" s="41"/>
      <c r="B4" s="105"/>
      <c r="C4" s="597" t="s">
        <v>14</v>
      </c>
      <c r="D4" s="598"/>
      <c r="E4" s="600"/>
    </row>
    <row r="5" spans="1:5" ht="14.1" customHeight="1" x14ac:dyDescent="0.3">
      <c r="A5" s="41"/>
      <c r="B5" s="105"/>
      <c r="C5" s="106" t="s">
        <v>11</v>
      </c>
      <c r="D5" s="107" t="s">
        <v>30</v>
      </c>
      <c r="E5" s="135"/>
    </row>
    <row r="6" spans="1:5" ht="14.1" customHeight="1" x14ac:dyDescent="0.3">
      <c r="A6" s="47"/>
      <c r="B6" s="109"/>
      <c r="C6" s="110" t="s">
        <v>2</v>
      </c>
      <c r="D6" s="111" t="s">
        <v>2</v>
      </c>
      <c r="E6" s="135"/>
    </row>
    <row r="7" spans="1:5" ht="14.1" customHeight="1" x14ac:dyDescent="0.3">
      <c r="A7" s="36" t="s">
        <v>57</v>
      </c>
      <c r="B7" s="114" t="s">
        <v>54</v>
      </c>
      <c r="C7" s="136"/>
      <c r="D7" s="113"/>
      <c r="E7" s="133"/>
    </row>
    <row r="8" spans="1:5" ht="14.1" customHeight="1" x14ac:dyDescent="0.3">
      <c r="A8" s="41"/>
      <c r="B8" s="34" t="s">
        <v>171</v>
      </c>
      <c r="C8" s="137">
        <f>IF(ISERROR('Anlage 3.1_Angebot'!F12+'Anlage 3.1_Angebot'!F23),"",'Anlage 3.1_Angebot'!F12+'Anlage 3.1_Angebot'!F23)</f>
        <v>0</v>
      </c>
      <c r="D8" s="113">
        <f>IF(ISERROR(C8/Kalkulation_Angebot!$D$20),"",C8/Kalkulation_Angebot!$D$20)</f>
        <v>0</v>
      </c>
      <c r="E8" s="133"/>
    </row>
    <row r="9" spans="1:5" ht="14.1" customHeight="1" x14ac:dyDescent="0.3">
      <c r="A9" s="41"/>
      <c r="B9" s="34" t="s">
        <v>154</v>
      </c>
      <c r="C9" s="137">
        <f>'Anlage 3.2_Angebot'!I16</f>
        <v>0</v>
      </c>
      <c r="D9" s="113">
        <f>IF(ISERROR(C9/Kalkulation_Angebot!$D$20),"",C9/Kalkulation_Angebot!$D$20)</f>
        <v>0</v>
      </c>
      <c r="E9" s="133"/>
    </row>
    <row r="10" spans="1:5" ht="14.1" customHeight="1" x14ac:dyDescent="0.3">
      <c r="A10" s="41"/>
      <c r="B10" s="34" t="s">
        <v>157</v>
      </c>
      <c r="C10" s="137">
        <f>'Anlage 3.3_Angebot'!D17</f>
        <v>0</v>
      </c>
      <c r="D10" s="113">
        <f>IF(ISERROR(C10/Kalkulation_Angebot!$D$20),"",C10/Kalkulation_Angebot!$D$20)</f>
        <v>0</v>
      </c>
      <c r="E10" s="133"/>
    </row>
    <row r="11" spans="1:5" ht="14.1" customHeight="1" x14ac:dyDescent="0.3">
      <c r="A11" s="41"/>
      <c r="B11" s="34" t="s">
        <v>160</v>
      </c>
      <c r="C11" s="137">
        <f>'Anlage 3.4_Angebot'!G22</f>
        <v>0</v>
      </c>
      <c r="D11" s="113">
        <f>IF(ISERROR(C11/Kalkulation_Angebot!$D$20),"",C11/Kalkulation_Angebot!$D$20)</f>
        <v>0</v>
      </c>
      <c r="E11" s="133"/>
    </row>
    <row r="12" spans="1:5" ht="14.1" customHeight="1" x14ac:dyDescent="0.3">
      <c r="A12" s="41"/>
      <c r="B12" s="89" t="s">
        <v>12</v>
      </c>
      <c r="C12" s="113">
        <f>SUM(C8:C11)</f>
        <v>0</v>
      </c>
      <c r="D12" s="113">
        <f>IF(ISERROR(C12/Kalkulation_Angebot!$D$20),"",C12/Kalkulation_Angebot!$D$20)</f>
        <v>0</v>
      </c>
      <c r="E12" s="133"/>
    </row>
    <row r="13" spans="1:5" ht="14.1" customHeight="1" x14ac:dyDescent="0.3">
      <c r="A13" s="47"/>
      <c r="B13" s="116"/>
      <c r="C13" s="117"/>
      <c r="D13" s="113"/>
      <c r="E13" s="133"/>
    </row>
    <row r="14" spans="1:5" ht="14.1" customHeight="1" x14ac:dyDescent="0.3">
      <c r="A14" s="36" t="s">
        <v>58</v>
      </c>
      <c r="B14" s="114" t="s">
        <v>55</v>
      </c>
      <c r="C14" s="126"/>
      <c r="D14" s="113"/>
      <c r="E14" s="133"/>
    </row>
    <row r="15" spans="1:5" ht="14.1" customHeight="1" x14ac:dyDescent="0.3">
      <c r="A15" s="41"/>
      <c r="B15" s="34" t="s">
        <v>172</v>
      </c>
      <c r="C15" s="137">
        <f>'Anlage 3.1_Angebot'!F34</f>
        <v>0</v>
      </c>
      <c r="D15" s="113">
        <f>IF(ISERROR(C15/Kalkulation_Angebot!$D$20),"",C15/Kalkulation_Angebot!$D$20)</f>
        <v>0</v>
      </c>
      <c r="E15" s="133"/>
    </row>
    <row r="16" spans="1:5" ht="13.8" customHeight="1" x14ac:dyDescent="0.3">
      <c r="A16" s="41"/>
      <c r="B16" s="34" t="s">
        <v>155</v>
      </c>
      <c r="C16" s="137">
        <f>'Anlage 3.2_Angebot'!I31</f>
        <v>0</v>
      </c>
      <c r="D16" s="113">
        <f>IF(ISERROR(C16/Kalkulation_Angebot!$D$20),"",C16/Kalkulation_Angebot!$D$20)</f>
        <v>0</v>
      </c>
      <c r="E16" s="133"/>
    </row>
    <row r="17" spans="1:5" ht="13.8" customHeight="1" x14ac:dyDescent="0.3">
      <c r="A17" s="41"/>
      <c r="B17" s="34" t="s">
        <v>158</v>
      </c>
      <c r="C17" s="137">
        <f>'Anlage 3.3_Angebot'!D30</f>
        <v>0</v>
      </c>
      <c r="D17" s="113">
        <f>IF(ISERROR(C17/Kalkulation_Angebot!$D$20),"",C17/Kalkulation_Angebot!$D$20)</f>
        <v>0</v>
      </c>
      <c r="E17" s="133"/>
    </row>
    <row r="18" spans="1:5" ht="14.1" customHeight="1" x14ac:dyDescent="0.3">
      <c r="A18" s="41"/>
      <c r="B18" s="34" t="s">
        <v>161</v>
      </c>
      <c r="C18" s="137">
        <f>'Anlage 3.4_Angebot'!G40</f>
        <v>0</v>
      </c>
      <c r="D18" s="113">
        <f>IF(ISERROR(C18/Kalkulation_Angebot!$D$20),"",C18/Kalkulation_Angebot!$D$20)</f>
        <v>0</v>
      </c>
      <c r="E18" s="133"/>
    </row>
    <row r="19" spans="1:5" ht="14.1" customHeight="1" x14ac:dyDescent="0.3">
      <c r="A19" s="41"/>
      <c r="B19" s="89" t="s">
        <v>12</v>
      </c>
      <c r="C19" s="113">
        <f>SUM(C15:C18)</f>
        <v>0</v>
      </c>
      <c r="D19" s="113">
        <f>IF(ISERROR(C19/Kalkulation_Angebot!$D$20),"",C19/Kalkulation_Angebot!$D$20)</f>
        <v>0</v>
      </c>
      <c r="E19" s="133"/>
    </row>
    <row r="20" spans="1:5" ht="14.1" customHeight="1" x14ac:dyDescent="0.3">
      <c r="A20" s="47"/>
      <c r="B20" s="116"/>
      <c r="C20" s="119"/>
      <c r="D20" s="113"/>
      <c r="E20" s="133"/>
    </row>
    <row r="21" spans="1:5" ht="14.1" customHeight="1" x14ac:dyDescent="0.3">
      <c r="A21" s="41" t="s">
        <v>59</v>
      </c>
      <c r="B21" s="112" t="s">
        <v>56</v>
      </c>
      <c r="C21" s="126"/>
      <c r="D21" s="113"/>
      <c r="E21" s="133"/>
    </row>
    <row r="22" spans="1:5" ht="14.1" customHeight="1" x14ac:dyDescent="0.3">
      <c r="A22" s="41"/>
      <c r="B22" s="34" t="s">
        <v>173</v>
      </c>
      <c r="C22" s="137">
        <f>'Anlage 3.1_Angebot'!F57</f>
        <v>0</v>
      </c>
      <c r="D22" s="113">
        <f>IF(ISERROR(C22/Kalkulation_Angebot!$D$20),"",C22/Kalkulation_Angebot!$D$20)</f>
        <v>0</v>
      </c>
      <c r="E22" s="133"/>
    </row>
    <row r="23" spans="1:5" ht="14.1" customHeight="1" x14ac:dyDescent="0.3">
      <c r="A23" s="120"/>
      <c r="B23" s="34" t="s">
        <v>156</v>
      </c>
      <c r="C23" s="137">
        <f>'Anlage 3.2_Angebot'!I46</f>
        <v>0</v>
      </c>
      <c r="D23" s="113">
        <f>IF(ISERROR(C23/Kalkulation_Angebot!$D$20),"",C23/Kalkulation_Angebot!$D$20)</f>
        <v>0</v>
      </c>
      <c r="E23" s="134"/>
    </row>
    <row r="24" spans="1:5" ht="14.1" customHeight="1" x14ac:dyDescent="0.3">
      <c r="A24" s="120"/>
      <c r="B24" s="34" t="s">
        <v>159</v>
      </c>
      <c r="C24" s="137">
        <f>'Anlage 3.3_Angebot'!D65</f>
        <v>0</v>
      </c>
      <c r="D24" s="113">
        <f>IF(ISERROR(C24/Kalkulation_Angebot!$D$20),"",C24/Kalkulation_Angebot!$D$20)</f>
        <v>0</v>
      </c>
      <c r="E24" s="134"/>
    </row>
    <row r="25" spans="1:5" ht="14.1" customHeight="1" x14ac:dyDescent="0.3">
      <c r="A25" s="41"/>
      <c r="B25" s="34" t="s">
        <v>162</v>
      </c>
      <c r="C25" s="137">
        <f>'Anlage 3.4_Angebot'!G254</f>
        <v>0</v>
      </c>
      <c r="D25" s="113">
        <f>IF(ISERROR(C25/Kalkulation_Angebot!$D$20),"",C25/Kalkulation_Angebot!$D$20)</f>
        <v>0</v>
      </c>
      <c r="E25" s="133"/>
    </row>
    <row r="26" spans="1:5" ht="14.1" customHeight="1" x14ac:dyDescent="0.3">
      <c r="A26" s="41"/>
      <c r="B26" s="89" t="s">
        <v>12</v>
      </c>
      <c r="C26" s="113">
        <f>SUM(C22:C25)</f>
        <v>0</v>
      </c>
      <c r="D26" s="113">
        <f>IF(ISERROR(C26/Kalkulation_Angebot!$D$20),"",C26/Kalkulation_Angebot!$D$20)</f>
        <v>0</v>
      </c>
      <c r="E26" s="133"/>
    </row>
    <row r="27" spans="1:5" ht="14.1" customHeight="1" x14ac:dyDescent="0.3">
      <c r="A27" s="47"/>
      <c r="B27" s="116"/>
      <c r="C27" s="117"/>
      <c r="D27" s="113"/>
      <c r="E27" s="133"/>
    </row>
    <row r="28" spans="1:5" ht="14.1" customHeight="1" x14ac:dyDescent="0.3">
      <c r="A28" s="91" t="s">
        <v>60</v>
      </c>
      <c r="B28" s="125" t="s">
        <v>83</v>
      </c>
      <c r="C28" s="132"/>
      <c r="D28" s="113">
        <f>IF(ISERROR(C28/Kalkulation_Angebot!$D$20),"",C28/Kalkulation_Angebot!$D$20)</f>
        <v>0</v>
      </c>
      <c r="E28" s="133"/>
    </row>
    <row r="29" spans="1:5" ht="14.1" customHeight="1" x14ac:dyDescent="0.3">
      <c r="A29" s="91"/>
      <c r="B29" s="116"/>
      <c r="C29" s="117"/>
      <c r="D29" s="113"/>
      <c r="E29" s="133"/>
    </row>
    <row r="30" spans="1:5" ht="14.1" customHeight="1" x14ac:dyDescent="0.3">
      <c r="A30" s="127"/>
      <c r="B30" s="128" t="s">
        <v>71</v>
      </c>
      <c r="C30" s="113">
        <f>C12+C19+C26-C28</f>
        <v>0</v>
      </c>
      <c r="D30" s="113">
        <f>IF(ISERROR(C30/Kalkulation_Angebot!$D$20),"",C30/Kalkulation_Angebot!$D$20)</f>
        <v>0</v>
      </c>
      <c r="E30" s="133"/>
    </row>
    <row r="31" spans="1:5" ht="14.1" customHeight="1" x14ac:dyDescent="0.3"/>
    <row r="32" spans="1:5" ht="14.1" customHeight="1" x14ac:dyDescent="0.3"/>
    <row r="33" spans="1:5" ht="14.1" customHeight="1" x14ac:dyDescent="0.3"/>
    <row r="34" spans="1:5" ht="14.1" customHeight="1" x14ac:dyDescent="0.3"/>
    <row r="35" spans="1:5" ht="14.1" customHeight="1" x14ac:dyDescent="0.3">
      <c r="A35" s="16" t="s">
        <v>115</v>
      </c>
    </row>
    <row r="36" spans="1:5" ht="34.75" customHeight="1" x14ac:dyDescent="0.3">
      <c r="A36" s="609" t="s">
        <v>174</v>
      </c>
      <c r="B36" s="610"/>
      <c r="C36" s="610"/>
      <c r="D36" s="610"/>
      <c r="E36" s="610"/>
    </row>
    <row r="38" spans="1:5" x14ac:dyDescent="0.3">
      <c r="B38" s="88"/>
      <c r="C38" s="88"/>
      <c r="D38" s="88"/>
      <c r="E38" s="88"/>
    </row>
    <row r="39" spans="1:5" x14ac:dyDescent="0.3">
      <c r="B39" s="88"/>
      <c r="C39" s="88"/>
      <c r="D39" s="88"/>
      <c r="E39" s="88"/>
    </row>
  </sheetData>
  <sheetProtection password="CA79" sheet="1" objects="1" scenarios="1"/>
  <mergeCells count="3">
    <mergeCell ref="C3:D4"/>
    <mergeCell ref="E3:E4"/>
    <mergeCell ref="A36:E36"/>
  </mergeCells>
  <pageMargins left="0.78740157499999996" right="0.78740157499999996" top="0.984251969" bottom="0.984251969" header="0.4921259845" footer="0.4921259845"/>
  <pageSetup paperSize="9" scale="72" orientation="portrait" r:id="rId1"/>
  <headerFooter alignWithMargins="0"/>
  <ignoredErrors>
    <ignoredError sqref="C12:C15 C18:C2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theme="9" tint="0.39997558519241921"/>
  </sheetPr>
  <dimension ref="A1:G64"/>
  <sheetViews>
    <sheetView showGridLines="0" showZeros="0" topLeftCell="A22" zoomScale="85" zoomScaleNormal="85" zoomScalePageLayoutView="85" workbookViewId="0">
      <selection activeCell="H46" sqref="H46"/>
    </sheetView>
  </sheetViews>
  <sheetFormatPr baseColWidth="10" defaultColWidth="14.33203125" defaultRowHeight="15.05" x14ac:dyDescent="0.2"/>
  <cols>
    <col min="1" max="1" width="5.6640625" style="139" customWidth="1"/>
    <col min="2" max="2" width="40.33203125" style="139" customWidth="1"/>
    <col min="3" max="3" width="19.109375" style="139" customWidth="1"/>
    <col min="4" max="4" width="24.6640625" style="140" customWidth="1"/>
    <col min="5" max="5" width="17.88671875" style="140" customWidth="1"/>
    <col min="6" max="6" width="22.44140625" style="140" customWidth="1"/>
    <col min="7" max="7" width="16" style="140" customWidth="1"/>
    <col min="8" max="16384" width="14.33203125" style="139"/>
  </cols>
  <sheetData>
    <row r="1" spans="1:7" x14ac:dyDescent="0.3">
      <c r="A1" s="138" t="s">
        <v>278</v>
      </c>
    </row>
    <row r="2" spans="1:7" x14ac:dyDescent="0.3">
      <c r="A2" s="138"/>
    </row>
    <row r="3" spans="1:7" ht="18" customHeight="1" x14ac:dyDescent="0.2">
      <c r="A3" s="141"/>
      <c r="B3" s="142" t="s">
        <v>245</v>
      </c>
      <c r="C3" s="143"/>
      <c r="D3" s="144"/>
      <c r="E3" s="144"/>
      <c r="F3" s="144"/>
      <c r="G3" s="145"/>
    </row>
    <row r="4" spans="1:7" ht="70.3" customHeight="1" x14ac:dyDescent="0.2">
      <c r="A4" s="146"/>
      <c r="B4" s="147" t="s">
        <v>175</v>
      </c>
      <c r="C4" s="148" t="s">
        <v>176</v>
      </c>
      <c r="D4" s="149" t="s">
        <v>177</v>
      </c>
      <c r="E4" s="150" t="s">
        <v>178</v>
      </c>
      <c r="F4" s="150" t="s">
        <v>179</v>
      </c>
      <c r="G4" s="150" t="s">
        <v>180</v>
      </c>
    </row>
    <row r="5" spans="1:7" x14ac:dyDescent="0.2">
      <c r="A5" s="146"/>
      <c r="B5" s="176"/>
      <c r="C5" s="177"/>
      <c r="D5" s="3"/>
      <c r="E5" s="178"/>
      <c r="F5" s="178"/>
      <c r="G5" s="180">
        <f>IF(ISERROR(F5/Kalkulation_Angebot!$D$20),"",F5/Kalkulation_Angebot!$D$20)</f>
        <v>0</v>
      </c>
    </row>
    <row r="6" spans="1:7" x14ac:dyDescent="0.2">
      <c r="A6" s="146"/>
      <c r="B6" s="176"/>
      <c r="C6" s="177"/>
      <c r="D6" s="3"/>
      <c r="E6" s="178"/>
      <c r="F6" s="178"/>
      <c r="G6" s="180">
        <f>IF(ISERROR(F6/Kalkulation_Angebot!$D$20),"",F6/Kalkulation_Angebot!$D$20)</f>
        <v>0</v>
      </c>
    </row>
    <row r="7" spans="1:7" x14ac:dyDescent="0.2">
      <c r="A7" s="146"/>
      <c r="B7" s="176"/>
      <c r="C7" s="177"/>
      <c r="D7" s="3"/>
      <c r="E7" s="178"/>
      <c r="F7" s="178"/>
      <c r="G7" s="180">
        <f>IF(ISERROR(F7/Kalkulation_Angebot!$D$20),"",F7/Kalkulation_Angebot!$D$20)</f>
        <v>0</v>
      </c>
    </row>
    <row r="8" spans="1:7" x14ac:dyDescent="0.2">
      <c r="A8" s="146"/>
      <c r="B8" s="176"/>
      <c r="C8" s="177"/>
      <c r="D8" s="3"/>
      <c r="E8" s="178"/>
      <c r="F8" s="178"/>
      <c r="G8" s="180">
        <f>IF(ISERROR(F8/Kalkulation_Angebot!$D$20),"",F8/Kalkulation_Angebot!$D$20)</f>
        <v>0</v>
      </c>
    </row>
    <row r="9" spans="1:7" x14ac:dyDescent="0.2">
      <c r="A9" s="146"/>
      <c r="B9" s="176"/>
      <c r="C9" s="177"/>
      <c r="D9" s="3"/>
      <c r="E9" s="178"/>
      <c r="F9" s="178"/>
      <c r="G9" s="180">
        <f>IF(ISERROR(F9/Kalkulation_Angebot!$D$20),"",F9/Kalkulation_Angebot!$D$20)</f>
        <v>0</v>
      </c>
    </row>
    <row r="10" spans="1:7" x14ac:dyDescent="0.2">
      <c r="A10" s="146"/>
      <c r="B10" s="176"/>
      <c r="C10" s="177"/>
      <c r="D10" s="3"/>
      <c r="E10" s="178"/>
      <c r="F10" s="178"/>
      <c r="G10" s="180">
        <f>IF(ISERROR(F10/Kalkulation_Angebot!$D$20),"",F10/Kalkulation_Angebot!$D$20)</f>
        <v>0</v>
      </c>
    </row>
    <row r="11" spans="1:7" ht="16.75" customHeight="1" x14ac:dyDescent="0.2">
      <c r="A11" s="146"/>
      <c r="B11" s="439"/>
      <c r="C11" s="440"/>
      <c r="D11" s="441"/>
      <c r="E11" s="442"/>
      <c r="F11" s="442"/>
      <c r="G11" s="153"/>
    </row>
    <row r="12" spans="1:7" ht="14.1" customHeight="1" x14ac:dyDescent="0.2">
      <c r="A12" s="154"/>
      <c r="B12" s="155" t="s">
        <v>144</v>
      </c>
      <c r="C12" s="156"/>
      <c r="D12" s="157"/>
      <c r="E12" s="158"/>
      <c r="F12" s="159">
        <f>SUM(F5:F10)</f>
        <v>0</v>
      </c>
      <c r="G12" s="160">
        <f>IF(ISERROR(F12/Kalkulation_Angebot!$D$20),"",F12/Kalkulation_Angebot!$D$20)</f>
        <v>0</v>
      </c>
    </row>
    <row r="13" spans="1:7" x14ac:dyDescent="0.2">
      <c r="A13" s="161"/>
      <c r="B13" s="162"/>
      <c r="C13" s="163"/>
      <c r="D13" s="164"/>
      <c r="E13" s="165"/>
      <c r="F13" s="165"/>
      <c r="G13" s="165"/>
    </row>
    <row r="14" spans="1:7" ht="18" customHeight="1" x14ac:dyDescent="0.2">
      <c r="A14" s="141"/>
      <c r="B14" s="142" t="s">
        <v>246</v>
      </c>
      <c r="C14" s="143"/>
      <c r="D14" s="144"/>
      <c r="E14" s="144"/>
      <c r="F14" s="144"/>
      <c r="G14" s="145"/>
    </row>
    <row r="15" spans="1:7" ht="60.1" x14ac:dyDescent="0.2">
      <c r="A15" s="146"/>
      <c r="B15" s="147" t="s">
        <v>175</v>
      </c>
      <c r="C15" s="148"/>
      <c r="D15" s="149" t="s">
        <v>181</v>
      </c>
      <c r="E15" s="150"/>
      <c r="F15" s="150" t="s">
        <v>182</v>
      </c>
      <c r="G15" s="150" t="s">
        <v>180</v>
      </c>
    </row>
    <row r="16" spans="1:7" x14ac:dyDescent="0.2">
      <c r="A16" s="146"/>
      <c r="B16" s="176"/>
      <c r="C16" s="177"/>
      <c r="D16" s="3"/>
      <c r="E16" s="178"/>
      <c r="F16" s="178">
        <f t="shared" ref="F16:F21" si="0">D16*0.01</f>
        <v>0</v>
      </c>
      <c r="G16" s="180">
        <f>IF(ISERROR(F16/Kalkulation_Angebot!$D$20),"",F16/Kalkulation_Angebot!$D$20)</f>
        <v>0</v>
      </c>
    </row>
    <row r="17" spans="1:7" x14ac:dyDescent="0.2">
      <c r="A17" s="146"/>
      <c r="B17" s="176"/>
      <c r="C17" s="177"/>
      <c r="D17" s="3"/>
      <c r="E17" s="178"/>
      <c r="F17" s="178">
        <f t="shared" si="0"/>
        <v>0</v>
      </c>
      <c r="G17" s="180">
        <f>IF(ISERROR(F17/Kalkulation_Angebot!$D$20),"",F17/Kalkulation_Angebot!$D$20)</f>
        <v>0</v>
      </c>
    </row>
    <row r="18" spans="1:7" x14ac:dyDescent="0.2">
      <c r="A18" s="146"/>
      <c r="B18" s="176"/>
      <c r="C18" s="177"/>
      <c r="D18" s="3"/>
      <c r="E18" s="178"/>
      <c r="F18" s="178">
        <f t="shared" si="0"/>
        <v>0</v>
      </c>
      <c r="G18" s="180">
        <f>IF(ISERROR(F18/Kalkulation_Angebot!$D$20),"",F18/Kalkulation_Angebot!$D$20)</f>
        <v>0</v>
      </c>
    </row>
    <row r="19" spans="1:7" x14ac:dyDescent="0.2">
      <c r="A19" s="146"/>
      <c r="B19" s="176"/>
      <c r="C19" s="177"/>
      <c r="D19" s="3"/>
      <c r="E19" s="178"/>
      <c r="F19" s="178">
        <f t="shared" si="0"/>
        <v>0</v>
      </c>
      <c r="G19" s="180">
        <f>IF(ISERROR(F19/Kalkulation_Angebot!$D$20),"",F19/Kalkulation_Angebot!$D$20)</f>
        <v>0</v>
      </c>
    </row>
    <row r="20" spans="1:7" x14ac:dyDescent="0.2">
      <c r="A20" s="146"/>
      <c r="B20" s="176"/>
      <c r="C20" s="177"/>
      <c r="D20" s="3"/>
      <c r="E20" s="178"/>
      <c r="F20" s="178">
        <f t="shared" si="0"/>
        <v>0</v>
      </c>
      <c r="G20" s="180">
        <f>IF(ISERROR(F20/Kalkulation_Angebot!$D$20),"",F20/Kalkulation_Angebot!$D$20)</f>
        <v>0</v>
      </c>
    </row>
    <row r="21" spans="1:7" x14ac:dyDescent="0.2">
      <c r="A21" s="146"/>
      <c r="B21" s="176"/>
      <c r="C21" s="177"/>
      <c r="D21" s="3"/>
      <c r="E21" s="178"/>
      <c r="F21" s="178">
        <f t="shared" si="0"/>
        <v>0</v>
      </c>
      <c r="G21" s="180">
        <f>IF(ISERROR(F21/Kalkulation_Angebot!$D$20),"",F21/Kalkulation_Angebot!$D$20)</f>
        <v>0</v>
      </c>
    </row>
    <row r="22" spans="1:7" ht="16.75" customHeight="1" x14ac:dyDescent="0.2">
      <c r="A22" s="146"/>
      <c r="B22" s="439"/>
      <c r="C22" s="440"/>
      <c r="D22" s="441"/>
      <c r="E22" s="442"/>
      <c r="F22" s="442"/>
      <c r="G22" s="153"/>
    </row>
    <row r="23" spans="1:7" ht="14.1" customHeight="1" x14ac:dyDescent="0.2">
      <c r="A23" s="154"/>
      <c r="B23" s="155" t="s">
        <v>145</v>
      </c>
      <c r="C23" s="156"/>
      <c r="D23" s="157"/>
      <c r="E23" s="158"/>
      <c r="F23" s="159">
        <f>SUM(F16:F21)</f>
        <v>0</v>
      </c>
      <c r="G23" s="160">
        <f>IF(ISERROR(F23/Kalkulation_Angebot!$D$20),"",F23/Kalkulation_Angebot!$D$20)</f>
        <v>0</v>
      </c>
    </row>
    <row r="24" spans="1:7" ht="14.1" customHeight="1" x14ac:dyDescent="0.2">
      <c r="A24" s="161"/>
      <c r="B24" s="162"/>
      <c r="C24" s="163"/>
      <c r="D24" s="164"/>
      <c r="E24" s="165"/>
      <c r="F24" s="165"/>
      <c r="G24" s="165"/>
    </row>
    <row r="25" spans="1:7" ht="18" customHeight="1" x14ac:dyDescent="0.2">
      <c r="A25" s="141"/>
      <c r="B25" s="142" t="s">
        <v>247</v>
      </c>
      <c r="C25" s="143"/>
      <c r="D25" s="144"/>
      <c r="E25" s="144"/>
      <c r="F25" s="144"/>
      <c r="G25" s="145"/>
    </row>
    <row r="26" spans="1:7" ht="60.1" x14ac:dyDescent="0.2">
      <c r="A26" s="146"/>
      <c r="B26" s="147" t="s">
        <v>132</v>
      </c>
      <c r="C26" s="148" t="s">
        <v>176</v>
      </c>
      <c r="D26" s="149" t="s">
        <v>177</v>
      </c>
      <c r="E26" s="150"/>
      <c r="F26" s="150" t="s">
        <v>183</v>
      </c>
      <c r="G26" s="150" t="s">
        <v>180</v>
      </c>
    </row>
    <row r="27" spans="1:7" x14ac:dyDescent="0.2">
      <c r="A27" s="146"/>
      <c r="B27" s="176"/>
      <c r="C27" s="177"/>
      <c r="D27" s="3"/>
      <c r="E27" s="179"/>
      <c r="F27" s="178">
        <f t="shared" ref="F27:F32" si="1">D27*0.01</f>
        <v>0</v>
      </c>
      <c r="G27" s="180">
        <f>IF(ISERROR(F27/Kalkulation_Angebot!$D$20),"",F27/Kalkulation_Angebot!$D$20)</f>
        <v>0</v>
      </c>
    </row>
    <row r="28" spans="1:7" x14ac:dyDescent="0.2">
      <c r="A28" s="146"/>
      <c r="B28" s="176"/>
      <c r="C28" s="177"/>
      <c r="D28" s="3"/>
      <c r="E28" s="179"/>
      <c r="F28" s="178">
        <f t="shared" si="1"/>
        <v>0</v>
      </c>
      <c r="G28" s="180">
        <f>IF(ISERROR(F28/Kalkulation_Angebot!$D$20),"",F28/Kalkulation_Angebot!$D$20)</f>
        <v>0</v>
      </c>
    </row>
    <row r="29" spans="1:7" x14ac:dyDescent="0.2">
      <c r="A29" s="146"/>
      <c r="B29" s="176"/>
      <c r="C29" s="177"/>
      <c r="D29" s="3"/>
      <c r="E29" s="179"/>
      <c r="F29" s="178">
        <f t="shared" si="1"/>
        <v>0</v>
      </c>
      <c r="G29" s="180">
        <f>IF(ISERROR(F29/Kalkulation_Angebot!$D$20),"",F29/Kalkulation_Angebot!$D$20)</f>
        <v>0</v>
      </c>
    </row>
    <row r="30" spans="1:7" x14ac:dyDescent="0.2">
      <c r="A30" s="146"/>
      <c r="B30" s="176"/>
      <c r="C30" s="177"/>
      <c r="D30" s="3"/>
      <c r="E30" s="179"/>
      <c r="F30" s="178">
        <f t="shared" si="1"/>
        <v>0</v>
      </c>
      <c r="G30" s="180">
        <f>IF(ISERROR(F30/Kalkulation_Angebot!$D$20),"",F30/Kalkulation_Angebot!$D$20)</f>
        <v>0</v>
      </c>
    </row>
    <row r="31" spans="1:7" x14ac:dyDescent="0.2">
      <c r="A31" s="146"/>
      <c r="B31" s="176"/>
      <c r="C31" s="177"/>
      <c r="D31" s="3"/>
      <c r="E31" s="179"/>
      <c r="F31" s="178">
        <f t="shared" si="1"/>
        <v>0</v>
      </c>
      <c r="G31" s="180">
        <f>IF(ISERROR(F31/Kalkulation_Angebot!$D$20),"",F31/Kalkulation_Angebot!$D$20)</f>
        <v>0</v>
      </c>
    </row>
    <row r="32" spans="1:7" x14ac:dyDescent="0.2">
      <c r="A32" s="146"/>
      <c r="B32" s="176"/>
      <c r="C32" s="177"/>
      <c r="D32" s="3"/>
      <c r="E32" s="179"/>
      <c r="F32" s="178">
        <f t="shared" si="1"/>
        <v>0</v>
      </c>
      <c r="G32" s="180">
        <f>IF(ISERROR(F32/Kalkulation_Angebot!$D$20),"",F32/Kalkulation_Angebot!$D$20)</f>
        <v>0</v>
      </c>
    </row>
    <row r="33" spans="1:7" ht="16.75" customHeight="1" x14ac:dyDescent="0.2">
      <c r="A33" s="146"/>
      <c r="B33" s="439"/>
      <c r="C33" s="440"/>
      <c r="D33" s="441"/>
      <c r="E33" s="442"/>
      <c r="F33" s="442"/>
      <c r="G33" s="153"/>
    </row>
    <row r="34" spans="1:7" ht="14.1" customHeight="1" x14ac:dyDescent="0.2">
      <c r="A34" s="154"/>
      <c r="B34" s="155" t="s">
        <v>135</v>
      </c>
      <c r="C34" s="156"/>
      <c r="D34" s="157"/>
      <c r="E34" s="158"/>
      <c r="F34" s="159">
        <f>SUM(F27:F32)</f>
        <v>0</v>
      </c>
      <c r="G34" s="160">
        <f>IF(ISERROR(F34/Kalkulation_Angebot!$D$20),"",F34/Kalkulation_Angebot!$D$20)</f>
        <v>0</v>
      </c>
    </row>
    <row r="35" spans="1:7" ht="14.1" customHeight="1" x14ac:dyDescent="0.2">
      <c r="A35" s="161"/>
      <c r="B35" s="162"/>
      <c r="C35" s="163"/>
      <c r="D35" s="164"/>
      <c r="E35" s="165"/>
      <c r="F35" s="165"/>
      <c r="G35" s="165"/>
    </row>
    <row r="36" spans="1:7" ht="18" customHeight="1" x14ac:dyDescent="0.2">
      <c r="A36" s="141"/>
      <c r="B36" s="142" t="s">
        <v>248</v>
      </c>
      <c r="C36" s="143"/>
      <c r="D36" s="144"/>
      <c r="E36" s="144"/>
      <c r="F36" s="144"/>
      <c r="G36" s="145"/>
    </row>
    <row r="37" spans="1:7" ht="60.1" x14ac:dyDescent="0.2">
      <c r="A37" s="146"/>
      <c r="B37" s="147" t="s">
        <v>129</v>
      </c>
      <c r="C37" s="148" t="s">
        <v>176</v>
      </c>
      <c r="D37" s="149" t="s">
        <v>177</v>
      </c>
      <c r="E37" s="150"/>
      <c r="F37" s="150" t="s">
        <v>179</v>
      </c>
      <c r="G37" s="150" t="s">
        <v>180</v>
      </c>
    </row>
    <row r="38" spans="1:7" x14ac:dyDescent="0.2">
      <c r="A38" s="146"/>
      <c r="B38" s="176"/>
      <c r="C38" s="177"/>
      <c r="D38" s="3"/>
      <c r="E38" s="178"/>
      <c r="F38" s="178">
        <f t="shared" ref="F38:F40" si="2">D38*0.01</f>
        <v>0</v>
      </c>
      <c r="G38" s="180">
        <f>IF(ISERROR(F38/Kalkulation_Angebot!$D$20),"",F38/Kalkulation_Angebot!$D$20)</f>
        <v>0</v>
      </c>
    </row>
    <row r="39" spans="1:7" x14ac:dyDescent="0.2">
      <c r="A39" s="146"/>
      <c r="B39" s="176"/>
      <c r="C39" s="177"/>
      <c r="D39" s="3"/>
      <c r="E39" s="178"/>
      <c r="F39" s="178">
        <f t="shared" si="2"/>
        <v>0</v>
      </c>
      <c r="G39" s="180">
        <f>IF(ISERROR(F39/Kalkulation_Angebot!$D$20),"",F39/Kalkulation_Angebot!$D$20)</f>
        <v>0</v>
      </c>
    </row>
    <row r="40" spans="1:7" x14ac:dyDescent="0.2">
      <c r="A40" s="146"/>
      <c r="B40" s="176"/>
      <c r="C40" s="177"/>
      <c r="D40" s="3"/>
      <c r="E40" s="178"/>
      <c r="F40" s="178">
        <f t="shared" si="2"/>
        <v>0</v>
      </c>
      <c r="G40" s="180">
        <f>IF(ISERROR(F40/Kalkulation_Angebot!$D$20),"",F40/Kalkulation_Angebot!$D$20)</f>
        <v>0</v>
      </c>
    </row>
    <row r="41" spans="1:7" x14ac:dyDescent="0.2">
      <c r="A41" s="146"/>
      <c r="B41" s="176"/>
      <c r="C41" s="177"/>
      <c r="D41" s="3"/>
      <c r="E41" s="178"/>
      <c r="F41" s="178">
        <f t="shared" ref="F41:F55" si="3">D41*0.01</f>
        <v>0</v>
      </c>
      <c r="G41" s="180">
        <f>IF(ISERROR(F41/Kalkulation_Angebot!$D$20),"",F41/Kalkulation_Angebot!$D$20)</f>
        <v>0</v>
      </c>
    </row>
    <row r="42" spans="1:7" x14ac:dyDescent="0.2">
      <c r="A42" s="146"/>
      <c r="B42" s="176"/>
      <c r="C42" s="177"/>
      <c r="D42" s="3"/>
      <c r="E42" s="178"/>
      <c r="F42" s="178">
        <f t="shared" si="3"/>
        <v>0</v>
      </c>
      <c r="G42" s="180">
        <f>IF(ISERROR(F42/Kalkulation_Angebot!$D$20),"",F42/Kalkulation_Angebot!$D$20)</f>
        <v>0</v>
      </c>
    </row>
    <row r="43" spans="1:7" x14ac:dyDescent="0.2">
      <c r="A43" s="146"/>
      <c r="B43" s="176"/>
      <c r="C43" s="177"/>
      <c r="D43" s="3"/>
      <c r="E43" s="178"/>
      <c r="F43" s="178">
        <f t="shared" si="3"/>
        <v>0</v>
      </c>
      <c r="G43" s="180">
        <f>IF(ISERROR(F43/Kalkulation_Angebot!$D$20),"",F43/Kalkulation_Angebot!$D$20)</f>
        <v>0</v>
      </c>
    </row>
    <row r="44" spans="1:7" x14ac:dyDescent="0.2">
      <c r="A44" s="146"/>
      <c r="B44" s="176"/>
      <c r="C44" s="177"/>
      <c r="D44" s="3"/>
      <c r="E44" s="178"/>
      <c r="F44" s="178">
        <f t="shared" si="3"/>
        <v>0</v>
      </c>
      <c r="G44" s="180">
        <f>IF(ISERROR(F44/Kalkulation_Angebot!$D$20),"",F44/Kalkulation_Angebot!$D$20)</f>
        <v>0</v>
      </c>
    </row>
    <row r="45" spans="1:7" x14ac:dyDescent="0.2">
      <c r="A45" s="146"/>
      <c r="B45" s="176"/>
      <c r="C45" s="177"/>
      <c r="D45" s="3"/>
      <c r="E45" s="178"/>
      <c r="F45" s="178">
        <f t="shared" si="3"/>
        <v>0</v>
      </c>
      <c r="G45" s="180">
        <f>IF(ISERROR(F45/Kalkulation_Angebot!$D$20),"",F45/Kalkulation_Angebot!$D$20)</f>
        <v>0</v>
      </c>
    </row>
    <row r="46" spans="1:7" x14ac:dyDescent="0.2">
      <c r="A46" s="146"/>
      <c r="B46" s="176"/>
      <c r="C46" s="177"/>
      <c r="D46" s="3"/>
      <c r="E46" s="178"/>
      <c r="F46" s="178">
        <f t="shared" si="3"/>
        <v>0</v>
      </c>
      <c r="G46" s="180">
        <f>IF(ISERROR(F46/Kalkulation_Angebot!$D$20),"",F46/Kalkulation_Angebot!$D$20)</f>
        <v>0</v>
      </c>
    </row>
    <row r="47" spans="1:7" x14ac:dyDescent="0.2">
      <c r="A47" s="146"/>
      <c r="B47" s="176"/>
      <c r="C47" s="177"/>
      <c r="D47" s="3"/>
      <c r="E47" s="178"/>
      <c r="F47" s="178">
        <f t="shared" si="3"/>
        <v>0</v>
      </c>
      <c r="G47" s="180">
        <f>IF(ISERROR(F47/Kalkulation_Angebot!$D$20),"",F47/Kalkulation_Angebot!$D$20)</f>
        <v>0</v>
      </c>
    </row>
    <row r="48" spans="1:7" x14ac:dyDescent="0.2">
      <c r="A48" s="146"/>
      <c r="B48" s="176"/>
      <c r="C48" s="177"/>
      <c r="D48" s="3"/>
      <c r="E48" s="178"/>
      <c r="F48" s="178">
        <f t="shared" si="3"/>
        <v>0</v>
      </c>
      <c r="G48" s="180">
        <f>IF(ISERROR(F48/Kalkulation_Angebot!$D$20),"",F48/Kalkulation_Angebot!$D$20)</f>
        <v>0</v>
      </c>
    </row>
    <row r="49" spans="1:7" x14ac:dyDescent="0.2">
      <c r="A49" s="146"/>
      <c r="B49" s="176"/>
      <c r="C49" s="177"/>
      <c r="D49" s="3"/>
      <c r="E49" s="178"/>
      <c r="F49" s="178">
        <f t="shared" si="3"/>
        <v>0</v>
      </c>
      <c r="G49" s="180">
        <f>IF(ISERROR(F49/Kalkulation_Angebot!$D$20),"",F49/Kalkulation_Angebot!$D$20)</f>
        <v>0</v>
      </c>
    </row>
    <row r="50" spans="1:7" x14ac:dyDescent="0.2">
      <c r="A50" s="146"/>
      <c r="B50" s="176"/>
      <c r="C50" s="177"/>
      <c r="D50" s="3"/>
      <c r="E50" s="178"/>
      <c r="F50" s="178">
        <f t="shared" si="3"/>
        <v>0</v>
      </c>
      <c r="G50" s="180">
        <f>IF(ISERROR(F50/Kalkulation_Angebot!$D$20),"",F50/Kalkulation_Angebot!$D$20)</f>
        <v>0</v>
      </c>
    </row>
    <row r="51" spans="1:7" x14ac:dyDescent="0.2">
      <c r="A51" s="146"/>
      <c r="B51" s="176"/>
      <c r="C51" s="177"/>
      <c r="D51" s="3"/>
      <c r="E51" s="178"/>
      <c r="F51" s="178">
        <f t="shared" si="3"/>
        <v>0</v>
      </c>
      <c r="G51" s="180">
        <f>IF(ISERROR(F51/Kalkulation_Angebot!$D$20),"",F51/Kalkulation_Angebot!$D$20)</f>
        <v>0</v>
      </c>
    </row>
    <row r="52" spans="1:7" x14ac:dyDescent="0.2">
      <c r="A52" s="146"/>
      <c r="B52" s="176"/>
      <c r="C52" s="177"/>
      <c r="D52" s="3"/>
      <c r="E52" s="178"/>
      <c r="F52" s="178">
        <f t="shared" si="3"/>
        <v>0</v>
      </c>
      <c r="G52" s="180">
        <f>IF(ISERROR(F52/Kalkulation_Angebot!$D$20),"",F52/Kalkulation_Angebot!$D$20)</f>
        <v>0</v>
      </c>
    </row>
    <row r="53" spans="1:7" x14ac:dyDescent="0.2">
      <c r="A53" s="146"/>
      <c r="B53" s="176"/>
      <c r="C53" s="177"/>
      <c r="D53" s="3"/>
      <c r="E53" s="178"/>
      <c r="F53" s="178">
        <f t="shared" si="3"/>
        <v>0</v>
      </c>
      <c r="G53" s="180">
        <f>IF(ISERROR(F53/Kalkulation_Angebot!$D$20),"",F53/Kalkulation_Angebot!$D$20)</f>
        <v>0</v>
      </c>
    </row>
    <row r="54" spans="1:7" x14ac:dyDescent="0.2">
      <c r="A54" s="146"/>
      <c r="B54" s="176"/>
      <c r="C54" s="177"/>
      <c r="D54" s="3"/>
      <c r="E54" s="178"/>
      <c r="F54" s="178">
        <f t="shared" si="3"/>
        <v>0</v>
      </c>
      <c r="G54" s="180">
        <f>IF(ISERROR(F54/Kalkulation_Angebot!$D$20),"",F54/Kalkulation_Angebot!$D$20)</f>
        <v>0</v>
      </c>
    </row>
    <row r="55" spans="1:7" x14ac:dyDescent="0.2">
      <c r="A55" s="146"/>
      <c r="B55" s="176"/>
      <c r="C55" s="177"/>
      <c r="D55" s="3"/>
      <c r="E55" s="178"/>
      <c r="F55" s="178">
        <f t="shared" si="3"/>
        <v>0</v>
      </c>
      <c r="G55" s="180">
        <f>IF(ISERROR(F55/Kalkulation_Angebot!$D$20),"",F55/Kalkulation_Angebot!$D$20)</f>
        <v>0</v>
      </c>
    </row>
    <row r="56" spans="1:7" x14ac:dyDescent="0.2">
      <c r="A56" s="146"/>
      <c r="B56" s="443"/>
      <c r="C56" s="440"/>
      <c r="D56" s="441"/>
      <c r="E56" s="442"/>
      <c r="F56" s="442"/>
      <c r="G56" s="153"/>
    </row>
    <row r="57" spans="1:7" x14ac:dyDescent="0.2">
      <c r="A57" s="146"/>
      <c r="B57" s="155" t="s">
        <v>134</v>
      </c>
      <c r="C57" s="156"/>
      <c r="D57" s="157"/>
      <c r="E57" s="158"/>
      <c r="F57" s="159">
        <f>SUM(F38:F55)</f>
        <v>0</v>
      </c>
      <c r="G57" s="160">
        <f>IF(ISERROR(F57/Kalkulation_Angebot!$D$20),"",F57/Kalkulation_Angebot!$D$20)</f>
        <v>0</v>
      </c>
    </row>
    <row r="58" spans="1:7" x14ac:dyDescent="0.2">
      <c r="A58" s="166"/>
      <c r="B58" s="167"/>
      <c r="C58" s="168"/>
      <c r="D58" s="169"/>
      <c r="E58" s="170"/>
      <c r="F58" s="170"/>
      <c r="G58" s="170"/>
    </row>
    <row r="59" spans="1:7" x14ac:dyDescent="0.2">
      <c r="A59" s="171"/>
      <c r="B59" s="172"/>
      <c r="C59" s="173"/>
      <c r="D59" s="152"/>
      <c r="E59" s="174"/>
      <c r="F59" s="174"/>
      <c r="G59" s="174"/>
    </row>
    <row r="60" spans="1:7" x14ac:dyDescent="0.2">
      <c r="A60" s="151"/>
      <c r="B60" s="151"/>
      <c r="C60" s="151"/>
      <c r="D60" s="175"/>
      <c r="E60" s="175"/>
      <c r="F60" s="175"/>
      <c r="G60" s="175"/>
    </row>
    <row r="61" spans="1:7" ht="16.75" customHeight="1" x14ac:dyDescent="0.2"/>
    <row r="62" spans="1:7" ht="14.1" customHeight="1" x14ac:dyDescent="0.2"/>
    <row r="63" spans="1:7" ht="14.1" customHeight="1" x14ac:dyDescent="0.2"/>
    <row r="64" spans="1:7" ht="14.1" customHeight="1" x14ac:dyDescent="0.2"/>
  </sheetData>
  <sheetProtection password="CA79" sheet="1" objects="1" scenarios="1"/>
  <pageMargins left="0.7" right="0.7" top="0.78740157499999996" bottom="0.78740157499999996" header="0.3" footer="0.3"/>
  <pageSetup paperSize="9" scale="61" orientation="portrait" r:id="rId1"/>
  <colBreaks count="1" manualBreakCount="1">
    <brk id="7" max="1048575" man="1"/>
  </colBreaks>
  <ignoredErrors>
    <ignoredError sqref="F38:F55 F27:F32 F16:F2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theme="9" tint="0.39997558519241921"/>
  </sheetPr>
  <dimension ref="A1:J49"/>
  <sheetViews>
    <sheetView showGridLines="0" showZeros="0" zoomScale="85" zoomScaleNormal="85" zoomScalePageLayoutView="70" workbookViewId="0">
      <selection activeCell="B8" sqref="B8"/>
    </sheetView>
  </sheetViews>
  <sheetFormatPr baseColWidth="10" defaultColWidth="14.33203125" defaultRowHeight="15.05" x14ac:dyDescent="0.2"/>
  <cols>
    <col min="1" max="1" width="5.6640625" style="139" customWidth="1"/>
    <col min="2" max="2" width="25.33203125" style="139" customWidth="1"/>
    <col min="3" max="3" width="17.44140625" style="139" customWidth="1"/>
    <col min="4" max="4" width="15.109375" style="181" customWidth="1"/>
    <col min="5" max="5" width="12.44140625" style="181" bestFit="1" customWidth="1"/>
    <col min="6" max="6" width="16" style="182" customWidth="1"/>
    <col min="7" max="7" width="16.109375" style="182" customWidth="1"/>
    <col min="8" max="8" width="9.6640625" style="183" bestFit="1" customWidth="1"/>
    <col min="9" max="9" width="12.33203125" style="182" bestFit="1" customWidth="1"/>
    <col min="10" max="10" width="16" style="182" customWidth="1"/>
    <col min="11" max="16384" width="14.33203125" style="139"/>
  </cols>
  <sheetData>
    <row r="1" spans="1:10" x14ac:dyDescent="0.3">
      <c r="A1" s="138" t="s">
        <v>281</v>
      </c>
    </row>
    <row r="2" spans="1:10" x14ac:dyDescent="0.3">
      <c r="A2" s="138"/>
    </row>
    <row r="3" spans="1:10" ht="18" customHeight="1" x14ac:dyDescent="0.2">
      <c r="A3" s="141"/>
      <c r="B3" s="142" t="s">
        <v>136</v>
      </c>
      <c r="C3" s="143"/>
      <c r="D3" s="184"/>
      <c r="E3" s="184"/>
      <c r="F3" s="185"/>
      <c r="G3" s="185"/>
      <c r="H3" s="186"/>
      <c r="I3" s="185"/>
      <c r="J3" s="187"/>
    </row>
    <row r="4" spans="1:10" ht="60.1" x14ac:dyDescent="0.2">
      <c r="A4" s="146"/>
      <c r="B4" s="147" t="s">
        <v>139</v>
      </c>
      <c r="C4" s="188" t="s">
        <v>184</v>
      </c>
      <c r="D4" s="189" t="s">
        <v>185</v>
      </c>
      <c r="E4" s="190" t="s">
        <v>186</v>
      </c>
      <c r="F4" s="150" t="s">
        <v>187</v>
      </c>
      <c r="G4" s="150" t="s">
        <v>188</v>
      </c>
      <c r="H4" s="191" t="s">
        <v>140</v>
      </c>
      <c r="I4" s="150" t="s">
        <v>189</v>
      </c>
      <c r="J4" s="150" t="s">
        <v>180</v>
      </c>
    </row>
    <row r="5" spans="1:10" x14ac:dyDescent="0.2">
      <c r="A5" s="146"/>
      <c r="B5" s="176"/>
      <c r="C5" s="177"/>
      <c r="D5" s="5"/>
      <c r="E5" s="214"/>
      <c r="F5" s="215"/>
      <c r="G5" s="215"/>
      <c r="H5" s="216"/>
      <c r="I5" s="215"/>
      <c r="J5" s="192">
        <f>IF(ISERROR(I5/Kalkulation_Angebot!$D$20),"",I5/Kalkulation_Angebot!$D$20)</f>
        <v>0</v>
      </c>
    </row>
    <row r="6" spans="1:10" x14ac:dyDescent="0.2">
      <c r="A6" s="146"/>
      <c r="B6" s="176"/>
      <c r="C6" s="177"/>
      <c r="D6" s="5"/>
      <c r="E6" s="214"/>
      <c r="F6" s="215"/>
      <c r="G6" s="215"/>
      <c r="H6" s="216"/>
      <c r="I6" s="215">
        <f t="shared" ref="I6:I14" si="0">G6*H6</f>
        <v>0</v>
      </c>
      <c r="J6" s="192">
        <f>IF(ISERROR(I6/Kalkulation_Angebot!$D$20),"",I6/Kalkulation_Angebot!$D$20)</f>
        <v>0</v>
      </c>
    </row>
    <row r="7" spans="1:10" x14ac:dyDescent="0.2">
      <c r="A7" s="146"/>
      <c r="B7" s="176"/>
      <c r="C7" s="177"/>
      <c r="D7" s="5"/>
      <c r="E7" s="214"/>
      <c r="F7" s="215"/>
      <c r="G7" s="215"/>
      <c r="H7" s="216"/>
      <c r="I7" s="215">
        <f t="shared" si="0"/>
        <v>0</v>
      </c>
      <c r="J7" s="192">
        <f>IF(ISERROR(I7/Kalkulation_Angebot!$D$20),"",I7/Kalkulation_Angebot!$D$20)</f>
        <v>0</v>
      </c>
    </row>
    <row r="8" spans="1:10" x14ac:dyDescent="0.2">
      <c r="A8" s="146"/>
      <c r="B8" s="176"/>
      <c r="C8" s="177"/>
      <c r="D8" s="5"/>
      <c r="E8" s="214"/>
      <c r="F8" s="215"/>
      <c r="G8" s="215"/>
      <c r="H8" s="216"/>
      <c r="I8" s="215">
        <f t="shared" si="0"/>
        <v>0</v>
      </c>
      <c r="J8" s="192">
        <f>IF(ISERROR(I8/Kalkulation_Angebot!$D$20),"",I8/Kalkulation_Angebot!$D$20)</f>
        <v>0</v>
      </c>
    </row>
    <row r="9" spans="1:10" x14ac:dyDescent="0.2">
      <c r="A9" s="146"/>
      <c r="B9" s="176"/>
      <c r="C9" s="177"/>
      <c r="D9" s="5"/>
      <c r="E9" s="214"/>
      <c r="F9" s="215"/>
      <c r="G9" s="215"/>
      <c r="H9" s="216"/>
      <c r="I9" s="215">
        <f t="shared" si="0"/>
        <v>0</v>
      </c>
      <c r="J9" s="192">
        <f>IF(ISERROR(I9/Kalkulation_Angebot!$D$20),"",I9/Kalkulation_Angebot!$D$20)</f>
        <v>0</v>
      </c>
    </row>
    <row r="10" spans="1:10" x14ac:dyDescent="0.2">
      <c r="A10" s="146"/>
      <c r="B10" s="176"/>
      <c r="C10" s="177"/>
      <c r="D10" s="5"/>
      <c r="E10" s="214"/>
      <c r="F10" s="215"/>
      <c r="G10" s="215"/>
      <c r="H10" s="216"/>
      <c r="I10" s="215">
        <f t="shared" si="0"/>
        <v>0</v>
      </c>
      <c r="J10" s="192">
        <f>IF(ISERROR(I10/Kalkulation_Angebot!$D$20),"",I10/Kalkulation_Angebot!$D$20)</f>
        <v>0</v>
      </c>
    </row>
    <row r="11" spans="1:10" x14ac:dyDescent="0.2">
      <c r="A11" s="146"/>
      <c r="B11" s="176"/>
      <c r="C11" s="177"/>
      <c r="D11" s="5"/>
      <c r="E11" s="214"/>
      <c r="F11" s="215"/>
      <c r="G11" s="215"/>
      <c r="H11" s="216"/>
      <c r="I11" s="215">
        <f t="shared" si="0"/>
        <v>0</v>
      </c>
      <c r="J11" s="192">
        <f>IF(ISERROR(I11/Kalkulation_Angebot!$D$20),"",I11/Kalkulation_Angebot!$D$20)</f>
        <v>0</v>
      </c>
    </row>
    <row r="12" spans="1:10" x14ac:dyDescent="0.2">
      <c r="A12" s="146"/>
      <c r="B12" s="176"/>
      <c r="C12" s="177"/>
      <c r="D12" s="5"/>
      <c r="E12" s="214"/>
      <c r="F12" s="215"/>
      <c r="G12" s="215"/>
      <c r="H12" s="216"/>
      <c r="I12" s="215">
        <f t="shared" si="0"/>
        <v>0</v>
      </c>
      <c r="J12" s="192">
        <f>IF(ISERROR(I12/Kalkulation_Angebot!$D$20),"",I12/Kalkulation_Angebot!$D$20)</f>
        <v>0</v>
      </c>
    </row>
    <row r="13" spans="1:10" x14ac:dyDescent="0.2">
      <c r="A13" s="146"/>
      <c r="B13" s="176"/>
      <c r="C13" s="177"/>
      <c r="D13" s="5"/>
      <c r="E13" s="214"/>
      <c r="F13" s="215"/>
      <c r="G13" s="215"/>
      <c r="H13" s="216"/>
      <c r="I13" s="215">
        <f t="shared" si="0"/>
        <v>0</v>
      </c>
      <c r="J13" s="192">
        <f>IF(ISERROR(I13/Kalkulation_Angebot!$D$20),"",I13/Kalkulation_Angebot!$D$20)</f>
        <v>0</v>
      </c>
    </row>
    <row r="14" spans="1:10" x14ac:dyDescent="0.2">
      <c r="A14" s="146"/>
      <c r="B14" s="176"/>
      <c r="C14" s="177"/>
      <c r="D14" s="5"/>
      <c r="E14" s="214"/>
      <c r="F14" s="215"/>
      <c r="G14" s="215"/>
      <c r="H14" s="216"/>
      <c r="I14" s="215">
        <f t="shared" si="0"/>
        <v>0</v>
      </c>
      <c r="J14" s="192">
        <f>IF(ISERROR(I14/Kalkulation_Angebot!$D$20),"",I14/Kalkulation_Angebot!$D$20)</f>
        <v>0</v>
      </c>
    </row>
    <row r="15" spans="1:10" ht="16.75" customHeight="1" x14ac:dyDescent="0.2">
      <c r="A15" s="146"/>
      <c r="B15" s="439"/>
      <c r="C15" s="440"/>
      <c r="D15" s="444"/>
      <c r="E15" s="445"/>
      <c r="F15" s="446"/>
      <c r="G15" s="446"/>
      <c r="H15" s="447"/>
      <c r="I15" s="446"/>
      <c r="J15" s="196"/>
    </row>
    <row r="16" spans="1:10" ht="14.1" customHeight="1" x14ac:dyDescent="0.2">
      <c r="A16" s="154"/>
      <c r="B16" s="155" t="s">
        <v>141</v>
      </c>
      <c r="C16" s="156"/>
      <c r="D16" s="197"/>
      <c r="E16" s="197"/>
      <c r="F16" s="198"/>
      <c r="G16" s="198"/>
      <c r="H16" s="199"/>
      <c r="I16" s="198">
        <f>SUM(I5:I14)</f>
        <v>0</v>
      </c>
      <c r="J16" s="200">
        <f>IF(ISERROR(I16/Kalkulation_Angebot!$D$20),"",I16/Kalkulation_Angebot!$D$20)</f>
        <v>0</v>
      </c>
    </row>
    <row r="17" spans="1:10" x14ac:dyDescent="0.2">
      <c r="A17" s="161"/>
      <c r="B17" s="162"/>
      <c r="C17" s="163"/>
      <c r="D17" s="201"/>
      <c r="E17" s="202"/>
      <c r="F17" s="203"/>
      <c r="G17" s="203"/>
      <c r="H17" s="204"/>
      <c r="I17" s="203"/>
      <c r="J17" s="203"/>
    </row>
    <row r="18" spans="1:10" ht="18" customHeight="1" x14ac:dyDescent="0.2">
      <c r="A18" s="141"/>
      <c r="B18" s="142" t="s">
        <v>137</v>
      </c>
      <c r="C18" s="143"/>
      <c r="D18" s="184"/>
      <c r="E18" s="184"/>
      <c r="F18" s="185"/>
      <c r="G18" s="185"/>
      <c r="H18" s="186"/>
      <c r="I18" s="185"/>
      <c r="J18" s="187"/>
    </row>
    <row r="19" spans="1:10" ht="60.1" x14ac:dyDescent="0.2">
      <c r="A19" s="146"/>
      <c r="B19" s="147" t="s">
        <v>139</v>
      </c>
      <c r="C19" s="188" t="s">
        <v>184</v>
      </c>
      <c r="D19" s="189" t="s">
        <v>185</v>
      </c>
      <c r="E19" s="190" t="s">
        <v>186</v>
      </c>
      <c r="F19" s="150" t="s">
        <v>187</v>
      </c>
      <c r="G19" s="150" t="s">
        <v>188</v>
      </c>
      <c r="H19" s="191" t="s">
        <v>140</v>
      </c>
      <c r="I19" s="150" t="s">
        <v>189</v>
      </c>
      <c r="J19" s="150" t="s">
        <v>180</v>
      </c>
    </row>
    <row r="20" spans="1:10" x14ac:dyDescent="0.2">
      <c r="A20" s="146"/>
      <c r="B20" s="176"/>
      <c r="C20" s="177"/>
      <c r="D20" s="5"/>
      <c r="E20" s="214"/>
      <c r="F20" s="215"/>
      <c r="G20" s="215"/>
      <c r="H20" s="216"/>
      <c r="I20" s="215"/>
      <c r="J20" s="192">
        <f>IF(ISERROR(I20/Kalkulation_Angebot!$D$20),"",I20/Kalkulation_Angebot!$D$20)</f>
        <v>0</v>
      </c>
    </row>
    <row r="21" spans="1:10" x14ac:dyDescent="0.2">
      <c r="A21" s="146"/>
      <c r="B21" s="176"/>
      <c r="C21" s="177"/>
      <c r="D21" s="5"/>
      <c r="E21" s="214"/>
      <c r="F21" s="215"/>
      <c r="G21" s="215"/>
      <c r="H21" s="216"/>
      <c r="I21" s="215">
        <f t="shared" ref="I21:I29" si="1">G21*H21</f>
        <v>0</v>
      </c>
      <c r="J21" s="192">
        <f>IF(ISERROR(I21/Kalkulation_Angebot!$D$20),"",I21/Kalkulation_Angebot!$D$20)</f>
        <v>0</v>
      </c>
    </row>
    <row r="22" spans="1:10" x14ac:dyDescent="0.2">
      <c r="A22" s="146"/>
      <c r="B22" s="176"/>
      <c r="C22" s="177"/>
      <c r="D22" s="5"/>
      <c r="E22" s="214"/>
      <c r="F22" s="215"/>
      <c r="G22" s="215"/>
      <c r="H22" s="216"/>
      <c r="I22" s="215">
        <f t="shared" si="1"/>
        <v>0</v>
      </c>
      <c r="J22" s="192">
        <f>IF(ISERROR(I22/Kalkulation_Angebot!$D$20),"",I22/Kalkulation_Angebot!$D$20)</f>
        <v>0</v>
      </c>
    </row>
    <row r="23" spans="1:10" x14ac:dyDescent="0.2">
      <c r="A23" s="146"/>
      <c r="B23" s="176"/>
      <c r="C23" s="177"/>
      <c r="D23" s="5"/>
      <c r="E23" s="214"/>
      <c r="F23" s="215"/>
      <c r="G23" s="215"/>
      <c r="H23" s="216"/>
      <c r="I23" s="215">
        <f t="shared" si="1"/>
        <v>0</v>
      </c>
      <c r="J23" s="192">
        <f>IF(ISERROR(I23/Kalkulation_Angebot!$D$20),"",I23/Kalkulation_Angebot!$D$20)</f>
        <v>0</v>
      </c>
    </row>
    <row r="24" spans="1:10" x14ac:dyDescent="0.2">
      <c r="A24" s="146"/>
      <c r="B24" s="176"/>
      <c r="C24" s="177"/>
      <c r="D24" s="5"/>
      <c r="E24" s="214"/>
      <c r="F24" s="215"/>
      <c r="G24" s="215"/>
      <c r="H24" s="216"/>
      <c r="I24" s="215">
        <f t="shared" si="1"/>
        <v>0</v>
      </c>
      <c r="J24" s="192">
        <f>IF(ISERROR(I24/Kalkulation_Angebot!$D$20),"",I24/Kalkulation_Angebot!$D$20)</f>
        <v>0</v>
      </c>
    </row>
    <row r="25" spans="1:10" x14ac:dyDescent="0.2">
      <c r="A25" s="146"/>
      <c r="B25" s="176"/>
      <c r="C25" s="177"/>
      <c r="D25" s="5"/>
      <c r="E25" s="214"/>
      <c r="F25" s="215"/>
      <c r="G25" s="215"/>
      <c r="H25" s="216"/>
      <c r="I25" s="215">
        <f t="shared" si="1"/>
        <v>0</v>
      </c>
      <c r="J25" s="192">
        <f>IF(ISERROR(I25/Kalkulation_Angebot!$D$20),"",I25/Kalkulation_Angebot!$D$20)</f>
        <v>0</v>
      </c>
    </row>
    <row r="26" spans="1:10" x14ac:dyDescent="0.2">
      <c r="A26" s="146"/>
      <c r="B26" s="176"/>
      <c r="C26" s="177"/>
      <c r="D26" s="5"/>
      <c r="E26" s="214"/>
      <c r="F26" s="215"/>
      <c r="G26" s="215"/>
      <c r="H26" s="216"/>
      <c r="I26" s="215">
        <f t="shared" si="1"/>
        <v>0</v>
      </c>
      <c r="J26" s="192">
        <f>IF(ISERROR(I26/Kalkulation_Angebot!$D$20),"",I26/Kalkulation_Angebot!$D$20)</f>
        <v>0</v>
      </c>
    </row>
    <row r="27" spans="1:10" x14ac:dyDescent="0.2">
      <c r="A27" s="146"/>
      <c r="B27" s="176"/>
      <c r="C27" s="177"/>
      <c r="D27" s="5"/>
      <c r="E27" s="214"/>
      <c r="F27" s="215"/>
      <c r="G27" s="215"/>
      <c r="H27" s="216"/>
      <c r="I27" s="215">
        <f t="shared" si="1"/>
        <v>0</v>
      </c>
      <c r="J27" s="192">
        <f>IF(ISERROR(I27/Kalkulation_Angebot!$D$20),"",I27/Kalkulation_Angebot!$D$20)</f>
        <v>0</v>
      </c>
    </row>
    <row r="28" spans="1:10" x14ac:dyDescent="0.2">
      <c r="A28" s="146"/>
      <c r="B28" s="176"/>
      <c r="C28" s="177"/>
      <c r="D28" s="5"/>
      <c r="E28" s="214"/>
      <c r="F28" s="215"/>
      <c r="G28" s="215"/>
      <c r="H28" s="216"/>
      <c r="I28" s="215">
        <f t="shared" si="1"/>
        <v>0</v>
      </c>
      <c r="J28" s="192">
        <f>IF(ISERROR(I28/Kalkulation_Angebot!$D$20),"",I28/Kalkulation_Angebot!$D$20)</f>
        <v>0</v>
      </c>
    </row>
    <row r="29" spans="1:10" x14ac:dyDescent="0.2">
      <c r="A29" s="146"/>
      <c r="B29" s="176"/>
      <c r="C29" s="177"/>
      <c r="D29" s="5"/>
      <c r="E29" s="214"/>
      <c r="F29" s="215"/>
      <c r="G29" s="215"/>
      <c r="H29" s="216"/>
      <c r="I29" s="215">
        <f t="shared" si="1"/>
        <v>0</v>
      </c>
      <c r="J29" s="192">
        <f>IF(ISERROR(I29/Kalkulation_Angebot!$D$20),"",I29/Kalkulation_Angebot!$D$20)</f>
        <v>0</v>
      </c>
    </row>
    <row r="30" spans="1:10" ht="16.75" customHeight="1" x14ac:dyDescent="0.2">
      <c r="A30" s="146"/>
      <c r="B30" s="439"/>
      <c r="C30" s="440"/>
      <c r="D30" s="444"/>
      <c r="E30" s="445"/>
      <c r="F30" s="446"/>
      <c r="G30" s="446"/>
      <c r="H30" s="447"/>
      <c r="I30" s="446"/>
      <c r="J30" s="196"/>
    </row>
    <row r="31" spans="1:10" ht="14.1" customHeight="1" x14ac:dyDescent="0.2">
      <c r="A31" s="154"/>
      <c r="B31" s="155" t="s">
        <v>142</v>
      </c>
      <c r="C31" s="156"/>
      <c r="D31" s="197"/>
      <c r="E31" s="197"/>
      <c r="F31" s="198"/>
      <c r="G31" s="198"/>
      <c r="H31" s="199"/>
      <c r="I31" s="198">
        <f>SUM(I20:I29)</f>
        <v>0</v>
      </c>
      <c r="J31" s="200">
        <f>IF(ISERROR(I31/Kalkulation_Angebot!$D$20),"",I31/Kalkulation_Angebot!$D$20)</f>
        <v>0</v>
      </c>
    </row>
    <row r="32" spans="1:10" ht="14.1" customHeight="1" x14ac:dyDescent="0.2">
      <c r="A32" s="161"/>
      <c r="B32" s="162"/>
      <c r="C32" s="163"/>
      <c r="D32" s="201"/>
      <c r="E32" s="202"/>
      <c r="F32" s="203"/>
      <c r="G32" s="203"/>
      <c r="H32" s="204"/>
      <c r="I32" s="203"/>
      <c r="J32" s="203"/>
    </row>
    <row r="33" spans="1:10" ht="18" customHeight="1" x14ac:dyDescent="0.2">
      <c r="A33" s="141"/>
      <c r="B33" s="142" t="s">
        <v>138</v>
      </c>
      <c r="C33" s="143"/>
      <c r="D33" s="184"/>
      <c r="E33" s="184"/>
      <c r="F33" s="185"/>
      <c r="G33" s="185"/>
      <c r="H33" s="186"/>
      <c r="I33" s="185"/>
      <c r="J33" s="187"/>
    </row>
    <row r="34" spans="1:10" ht="60.1" x14ac:dyDescent="0.2">
      <c r="A34" s="146"/>
      <c r="B34" s="147" t="s">
        <v>139</v>
      </c>
      <c r="C34" s="188" t="s">
        <v>184</v>
      </c>
      <c r="D34" s="189" t="s">
        <v>185</v>
      </c>
      <c r="E34" s="190" t="s">
        <v>186</v>
      </c>
      <c r="F34" s="150" t="s">
        <v>187</v>
      </c>
      <c r="G34" s="150" t="s">
        <v>188</v>
      </c>
      <c r="H34" s="191" t="s">
        <v>140</v>
      </c>
      <c r="I34" s="150" t="s">
        <v>189</v>
      </c>
      <c r="J34" s="150" t="s">
        <v>180</v>
      </c>
    </row>
    <row r="35" spans="1:10" x14ac:dyDescent="0.2">
      <c r="A35" s="146"/>
      <c r="B35" s="176"/>
      <c r="C35" s="177"/>
      <c r="D35" s="5"/>
      <c r="E35" s="214"/>
      <c r="F35" s="215"/>
      <c r="G35" s="215"/>
      <c r="H35" s="216"/>
      <c r="I35" s="215">
        <f>H35*G35</f>
        <v>0</v>
      </c>
      <c r="J35" s="192">
        <f>IF(ISERROR(I35/Kalkulation_Angebot!$D$20),"",I35/Kalkulation_Angebot!$D$20)</f>
        <v>0</v>
      </c>
    </row>
    <row r="36" spans="1:10" x14ac:dyDescent="0.2">
      <c r="A36" s="146"/>
      <c r="B36" s="176"/>
      <c r="C36" s="177"/>
      <c r="D36" s="5"/>
      <c r="E36" s="214"/>
      <c r="F36" s="215"/>
      <c r="G36" s="215"/>
      <c r="H36" s="216"/>
      <c r="I36" s="215">
        <f t="shared" ref="I36:I44" si="2">H36*G36</f>
        <v>0</v>
      </c>
      <c r="J36" s="192">
        <f>IF(ISERROR(I36/Kalkulation_Angebot!$D$20),"",I36/Kalkulation_Angebot!$D$20)</f>
        <v>0</v>
      </c>
    </row>
    <row r="37" spans="1:10" x14ac:dyDescent="0.2">
      <c r="A37" s="146"/>
      <c r="B37" s="176"/>
      <c r="C37" s="177"/>
      <c r="D37" s="5"/>
      <c r="E37" s="214"/>
      <c r="F37" s="215"/>
      <c r="G37" s="215"/>
      <c r="H37" s="216"/>
      <c r="I37" s="215">
        <f t="shared" si="2"/>
        <v>0</v>
      </c>
      <c r="J37" s="192">
        <f>IF(ISERROR(I37/Kalkulation_Angebot!$D$20),"",I37/Kalkulation_Angebot!$D$20)</f>
        <v>0</v>
      </c>
    </row>
    <row r="38" spans="1:10" x14ac:dyDescent="0.2">
      <c r="A38" s="146"/>
      <c r="B38" s="176"/>
      <c r="C38" s="177"/>
      <c r="D38" s="5"/>
      <c r="E38" s="214"/>
      <c r="F38" s="215"/>
      <c r="G38" s="215"/>
      <c r="H38" s="216"/>
      <c r="I38" s="215">
        <f t="shared" si="2"/>
        <v>0</v>
      </c>
      <c r="J38" s="192">
        <f>IF(ISERROR(I38/Kalkulation_Angebot!$D$20),"",I38/Kalkulation_Angebot!$D$20)</f>
        <v>0</v>
      </c>
    </row>
    <row r="39" spans="1:10" x14ac:dyDescent="0.2">
      <c r="A39" s="146"/>
      <c r="B39" s="176"/>
      <c r="C39" s="177"/>
      <c r="D39" s="5"/>
      <c r="E39" s="214"/>
      <c r="F39" s="215"/>
      <c r="G39" s="215"/>
      <c r="H39" s="216"/>
      <c r="I39" s="215">
        <f t="shared" si="2"/>
        <v>0</v>
      </c>
      <c r="J39" s="192">
        <f>IF(ISERROR(I39/Kalkulation_Angebot!$D$20),"",I39/Kalkulation_Angebot!$D$20)</f>
        <v>0</v>
      </c>
    </row>
    <row r="40" spans="1:10" x14ac:dyDescent="0.2">
      <c r="A40" s="146"/>
      <c r="B40" s="176"/>
      <c r="C40" s="177"/>
      <c r="D40" s="5"/>
      <c r="E40" s="214"/>
      <c r="F40" s="215"/>
      <c r="G40" s="215"/>
      <c r="H40" s="216"/>
      <c r="I40" s="215">
        <f t="shared" si="2"/>
        <v>0</v>
      </c>
      <c r="J40" s="192">
        <f>IF(ISERROR(I40/Kalkulation_Angebot!$D$20),"",I40/Kalkulation_Angebot!$D$20)</f>
        <v>0</v>
      </c>
    </row>
    <row r="41" spans="1:10" x14ac:dyDescent="0.2">
      <c r="A41" s="146"/>
      <c r="B41" s="176"/>
      <c r="C41" s="177"/>
      <c r="D41" s="5"/>
      <c r="E41" s="214"/>
      <c r="F41" s="215"/>
      <c r="G41" s="215"/>
      <c r="H41" s="216"/>
      <c r="I41" s="215">
        <f t="shared" si="2"/>
        <v>0</v>
      </c>
      <c r="J41" s="192">
        <f>IF(ISERROR(I41/Kalkulation_Angebot!$D$20),"",I41/Kalkulation_Angebot!$D$20)</f>
        <v>0</v>
      </c>
    </row>
    <row r="42" spans="1:10" x14ac:dyDescent="0.2">
      <c r="A42" s="146"/>
      <c r="B42" s="176"/>
      <c r="C42" s="177"/>
      <c r="D42" s="5"/>
      <c r="E42" s="214"/>
      <c r="F42" s="215"/>
      <c r="G42" s="215"/>
      <c r="H42" s="216"/>
      <c r="I42" s="215">
        <f t="shared" si="2"/>
        <v>0</v>
      </c>
      <c r="J42" s="192">
        <f>IF(ISERROR(I42/Kalkulation_Angebot!$D$20),"",I42/Kalkulation_Angebot!$D$20)</f>
        <v>0</v>
      </c>
    </row>
    <row r="43" spans="1:10" x14ac:dyDescent="0.2">
      <c r="A43" s="146"/>
      <c r="B43" s="176"/>
      <c r="C43" s="177"/>
      <c r="D43" s="5"/>
      <c r="E43" s="214"/>
      <c r="F43" s="215"/>
      <c r="G43" s="215"/>
      <c r="H43" s="216"/>
      <c r="I43" s="215">
        <f t="shared" si="2"/>
        <v>0</v>
      </c>
      <c r="J43" s="192">
        <f>IF(ISERROR(I43/Kalkulation_Angebot!$D$20),"",I43/Kalkulation_Angebot!$D$20)</f>
        <v>0</v>
      </c>
    </row>
    <row r="44" spans="1:10" x14ac:dyDescent="0.2">
      <c r="A44" s="146"/>
      <c r="B44" s="176"/>
      <c r="C44" s="177"/>
      <c r="D44" s="5"/>
      <c r="E44" s="214"/>
      <c r="F44" s="215"/>
      <c r="G44" s="215"/>
      <c r="H44" s="216"/>
      <c r="I44" s="215">
        <f t="shared" si="2"/>
        <v>0</v>
      </c>
      <c r="J44" s="192">
        <f>IF(ISERROR(I44/Kalkulation_Angebot!$D$20),"",I44/Kalkulation_Angebot!$D$20)</f>
        <v>0</v>
      </c>
    </row>
    <row r="45" spans="1:10" ht="16.75" customHeight="1" x14ac:dyDescent="0.2">
      <c r="A45" s="146"/>
      <c r="B45" s="443"/>
      <c r="C45" s="440"/>
      <c r="D45" s="444"/>
      <c r="E45" s="445"/>
      <c r="F45" s="446"/>
      <c r="G45" s="446"/>
      <c r="H45" s="447"/>
      <c r="I45" s="446"/>
      <c r="J45" s="196"/>
    </row>
    <row r="46" spans="1:10" ht="14.1" customHeight="1" x14ac:dyDescent="0.2">
      <c r="A46" s="154"/>
      <c r="B46" s="155" t="s">
        <v>143</v>
      </c>
      <c r="C46" s="156"/>
      <c r="D46" s="197"/>
      <c r="E46" s="197"/>
      <c r="F46" s="198"/>
      <c r="G46" s="198"/>
      <c r="H46" s="199"/>
      <c r="I46" s="198">
        <f>SUM(I35:I44)</f>
        <v>0</v>
      </c>
      <c r="J46" s="200">
        <f>IF(ISERROR(I46/Kalkulation_Angebot!$D$20),"",I46/Kalkulation_Angebot!$D$20)</f>
        <v>0</v>
      </c>
    </row>
    <row r="47" spans="1:10" ht="14.1" customHeight="1" x14ac:dyDescent="0.2">
      <c r="A47" s="166"/>
      <c r="B47" s="167"/>
      <c r="C47" s="168"/>
      <c r="D47" s="205"/>
      <c r="E47" s="206"/>
      <c r="F47" s="207"/>
      <c r="G47" s="207"/>
      <c r="H47" s="208"/>
      <c r="I47" s="207"/>
      <c r="J47" s="207"/>
    </row>
    <row r="48" spans="1:10" ht="14.1" customHeight="1" x14ac:dyDescent="0.2">
      <c r="A48" s="171"/>
      <c r="B48" s="172"/>
      <c r="C48" s="173"/>
      <c r="D48" s="193"/>
      <c r="E48" s="209"/>
      <c r="F48" s="210"/>
      <c r="G48" s="210"/>
      <c r="H48" s="195"/>
      <c r="I48" s="210"/>
      <c r="J48" s="210"/>
    </row>
    <row r="49" spans="1:10" x14ac:dyDescent="0.2">
      <c r="A49" s="151"/>
      <c r="B49" s="151"/>
      <c r="C49" s="151"/>
      <c r="D49" s="211"/>
      <c r="E49" s="211"/>
      <c r="F49" s="212"/>
      <c r="G49" s="212"/>
      <c r="H49" s="213"/>
      <c r="I49" s="212"/>
      <c r="J49" s="212"/>
    </row>
  </sheetData>
  <sheetProtection password="CA79" sheet="1" objects="1" scenarios="1"/>
  <pageMargins left="0.7" right="0.7" top="0.78740157499999996" bottom="0.78740157499999996" header="0.3" footer="0.3"/>
  <pageSetup paperSize="9" scale="61" orientation="portrait" r:id="rId1"/>
  <colBreaks count="1" manualBreakCount="1">
    <brk id="10" max="1048575" man="1"/>
  </colBreaks>
  <ignoredErrors>
    <ignoredError sqref="I6:I14 I21:I29 I35:I44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theme="9" tint="0.39997558519241921"/>
  </sheetPr>
  <dimension ref="A1:E68"/>
  <sheetViews>
    <sheetView showGridLines="0" showZeros="0" zoomScale="85" zoomScaleNormal="85" zoomScalePageLayoutView="70" workbookViewId="0">
      <selection activeCell="E22" sqref="E22"/>
    </sheetView>
  </sheetViews>
  <sheetFormatPr baseColWidth="10" defaultColWidth="14.33203125" defaultRowHeight="15.05" x14ac:dyDescent="0.2"/>
  <cols>
    <col min="1" max="1" width="5.6640625" style="139" customWidth="1"/>
    <col min="2" max="2" width="54.6640625" style="139" customWidth="1"/>
    <col min="3" max="3" width="29.44140625" style="217" customWidth="1"/>
    <col min="4" max="4" width="28" style="182" customWidth="1"/>
    <col min="5" max="5" width="23.6640625" style="182" customWidth="1"/>
    <col min="6" max="6" width="23.6640625" style="139" customWidth="1"/>
    <col min="7" max="16384" width="14.33203125" style="139"/>
  </cols>
  <sheetData>
    <row r="1" spans="1:5" x14ac:dyDescent="0.3">
      <c r="A1" s="138" t="s">
        <v>280</v>
      </c>
    </row>
    <row r="2" spans="1:5" x14ac:dyDescent="0.3">
      <c r="A2" s="138"/>
    </row>
    <row r="3" spans="1:5" ht="18" customHeight="1" x14ac:dyDescent="0.2">
      <c r="A3" s="141"/>
      <c r="B3" s="142" t="s">
        <v>147</v>
      </c>
      <c r="C3" s="218"/>
      <c r="D3" s="185"/>
      <c r="E3" s="187"/>
    </row>
    <row r="4" spans="1:5" ht="45.1" x14ac:dyDescent="0.2">
      <c r="A4" s="146"/>
      <c r="B4" s="147" t="s">
        <v>148</v>
      </c>
      <c r="C4" s="148" t="s">
        <v>190</v>
      </c>
      <c r="D4" s="149" t="s">
        <v>191</v>
      </c>
      <c r="E4" s="150" t="s">
        <v>180</v>
      </c>
    </row>
    <row r="5" spans="1:5" x14ac:dyDescent="0.2">
      <c r="A5" s="146"/>
      <c r="B5" s="176"/>
      <c r="C5" s="228"/>
      <c r="D5" s="4">
        <f t="shared" ref="D5:D15" si="0">C5*12</f>
        <v>0</v>
      </c>
      <c r="E5" s="192">
        <f>IF(ISERROR(D5/Kalkulation_Angebot!$D$20),"",D5/Kalkulation_Angebot!$D$20)</f>
        <v>0</v>
      </c>
    </row>
    <row r="6" spans="1:5" x14ac:dyDescent="0.2">
      <c r="A6" s="146"/>
      <c r="B6" s="176"/>
      <c r="C6" s="228"/>
      <c r="D6" s="4">
        <f t="shared" si="0"/>
        <v>0</v>
      </c>
      <c r="E6" s="192">
        <f>IF(ISERROR(D6/Kalkulation_Angebot!$D$20),"",D6/Kalkulation_Angebot!$D$20)</f>
        <v>0</v>
      </c>
    </row>
    <row r="7" spans="1:5" x14ac:dyDescent="0.2">
      <c r="A7" s="146"/>
      <c r="B7" s="176"/>
      <c r="C7" s="228"/>
      <c r="D7" s="4">
        <f t="shared" si="0"/>
        <v>0</v>
      </c>
      <c r="E7" s="192">
        <f>IF(ISERROR(D7/Kalkulation_Angebot!$D$20),"",D7/Kalkulation_Angebot!$D$20)</f>
        <v>0</v>
      </c>
    </row>
    <row r="8" spans="1:5" x14ac:dyDescent="0.2">
      <c r="A8" s="146"/>
      <c r="B8" s="176"/>
      <c r="C8" s="228"/>
      <c r="D8" s="4">
        <f t="shared" si="0"/>
        <v>0</v>
      </c>
      <c r="E8" s="192">
        <f>IF(ISERROR(D8/Kalkulation_Angebot!$D$20),"",D8/Kalkulation_Angebot!$D$20)</f>
        <v>0</v>
      </c>
    </row>
    <row r="9" spans="1:5" x14ac:dyDescent="0.2">
      <c r="A9" s="146"/>
      <c r="B9" s="176"/>
      <c r="C9" s="228"/>
      <c r="D9" s="4">
        <f t="shared" si="0"/>
        <v>0</v>
      </c>
      <c r="E9" s="192">
        <f>IF(ISERROR(D9/Kalkulation_Angebot!$D$20),"",D9/Kalkulation_Angebot!$D$20)</f>
        <v>0</v>
      </c>
    </row>
    <row r="10" spans="1:5" x14ac:dyDescent="0.2">
      <c r="A10" s="146"/>
      <c r="B10" s="176"/>
      <c r="C10" s="228"/>
      <c r="D10" s="4">
        <f t="shared" si="0"/>
        <v>0</v>
      </c>
      <c r="E10" s="192">
        <f>IF(ISERROR(D10/Kalkulation_Angebot!$D$20),"",D10/Kalkulation_Angebot!$D$20)</f>
        <v>0</v>
      </c>
    </row>
    <row r="11" spans="1:5" x14ac:dyDescent="0.2">
      <c r="A11" s="146"/>
      <c r="B11" s="176"/>
      <c r="C11" s="228"/>
      <c r="D11" s="4">
        <f t="shared" si="0"/>
        <v>0</v>
      </c>
      <c r="E11" s="192">
        <f>IF(ISERROR(D11/Kalkulation_Angebot!$D$20),"",D11/Kalkulation_Angebot!$D$20)</f>
        <v>0</v>
      </c>
    </row>
    <row r="12" spans="1:5" x14ac:dyDescent="0.2">
      <c r="A12" s="146"/>
      <c r="B12" s="176"/>
      <c r="C12" s="228"/>
      <c r="D12" s="4">
        <f t="shared" si="0"/>
        <v>0</v>
      </c>
      <c r="E12" s="192">
        <f>IF(ISERROR(D12/Kalkulation_Angebot!$D$20),"",D12/Kalkulation_Angebot!$D$20)</f>
        <v>0</v>
      </c>
    </row>
    <row r="13" spans="1:5" x14ac:dyDescent="0.2">
      <c r="A13" s="146"/>
      <c r="B13" s="176"/>
      <c r="C13" s="228"/>
      <c r="D13" s="4">
        <f t="shared" si="0"/>
        <v>0</v>
      </c>
      <c r="E13" s="192">
        <f>IF(ISERROR(D13/Kalkulation_Angebot!$D$20),"",D13/Kalkulation_Angebot!$D$20)</f>
        <v>0</v>
      </c>
    </row>
    <row r="14" spans="1:5" x14ac:dyDescent="0.2">
      <c r="A14" s="146"/>
      <c r="B14" s="176"/>
      <c r="C14" s="228"/>
      <c r="D14" s="4">
        <f t="shared" si="0"/>
        <v>0</v>
      </c>
      <c r="E14" s="192">
        <f>IF(ISERROR(D14/Kalkulation_Angebot!$D$20),"",D14/Kalkulation_Angebot!$D$20)</f>
        <v>0</v>
      </c>
    </row>
    <row r="15" spans="1:5" x14ac:dyDescent="0.2">
      <c r="A15" s="146"/>
      <c r="B15" s="176"/>
      <c r="C15" s="228"/>
      <c r="D15" s="4">
        <f t="shared" si="0"/>
        <v>0</v>
      </c>
      <c r="E15" s="192">
        <f>IF(ISERROR(D15/Kalkulation_Angebot!$D$20),"",D15/Kalkulation_Angebot!$D$20)</f>
        <v>0</v>
      </c>
    </row>
    <row r="16" spans="1:5" ht="16.75" customHeight="1" x14ac:dyDescent="0.2">
      <c r="A16" s="146"/>
      <c r="B16" s="439"/>
      <c r="C16" s="448"/>
      <c r="D16" s="449"/>
      <c r="E16" s="196"/>
    </row>
    <row r="17" spans="1:5" ht="14.1" customHeight="1" x14ac:dyDescent="0.2">
      <c r="A17" s="154"/>
      <c r="B17" s="155" t="s">
        <v>151</v>
      </c>
      <c r="C17" s="221"/>
      <c r="D17" s="222">
        <f>SUM(D5:D15)</f>
        <v>0</v>
      </c>
      <c r="E17" s="200">
        <f>IF(ISERROR(D17/Kalkulation_Angebot!$D$20),"",D17/Kalkulation_Angebot!$D$20)</f>
        <v>0</v>
      </c>
    </row>
    <row r="18" spans="1:5" x14ac:dyDescent="0.2">
      <c r="A18" s="161"/>
      <c r="B18" s="162"/>
      <c r="C18" s="223"/>
      <c r="D18" s="224"/>
      <c r="E18" s="203"/>
    </row>
    <row r="19" spans="1:5" ht="18" customHeight="1" x14ac:dyDescent="0.2">
      <c r="A19" s="141"/>
      <c r="B19" s="142" t="s">
        <v>149</v>
      </c>
      <c r="C19" s="218"/>
      <c r="D19" s="185"/>
      <c r="E19" s="187"/>
    </row>
    <row r="20" spans="1:5" ht="45.1" x14ac:dyDescent="0.2">
      <c r="A20" s="146"/>
      <c r="B20" s="147" t="s">
        <v>132</v>
      </c>
      <c r="C20" s="148" t="s">
        <v>192</v>
      </c>
      <c r="D20" s="149" t="s">
        <v>193</v>
      </c>
      <c r="E20" s="150" t="s">
        <v>180</v>
      </c>
    </row>
    <row r="21" spans="1:5" x14ac:dyDescent="0.2">
      <c r="A21" s="146"/>
      <c r="B21" s="176"/>
      <c r="C21" s="228"/>
      <c r="D21" s="4">
        <f>C21*12</f>
        <v>0</v>
      </c>
      <c r="E21" s="192">
        <f>IF(ISERROR(D21/Kalkulation_Angebot!$D$20),"",D21/Kalkulation_Angebot!$D$20)</f>
        <v>0</v>
      </c>
    </row>
    <row r="22" spans="1:5" x14ac:dyDescent="0.2">
      <c r="A22" s="146"/>
      <c r="B22" s="176"/>
      <c r="C22" s="228"/>
      <c r="D22" s="4">
        <f t="shared" ref="D22:D28" si="1">C22*12</f>
        <v>0</v>
      </c>
      <c r="E22" s="192">
        <f>IF(ISERROR(D22/Kalkulation_Angebot!$D$20),"",D22/Kalkulation_Angebot!$D$20)</f>
        <v>0</v>
      </c>
    </row>
    <row r="23" spans="1:5" x14ac:dyDescent="0.2">
      <c r="A23" s="146"/>
      <c r="B23" s="176"/>
      <c r="C23" s="228"/>
      <c r="D23" s="4">
        <f t="shared" si="1"/>
        <v>0</v>
      </c>
      <c r="E23" s="192">
        <f>IF(ISERROR(D23/Kalkulation_Angebot!$D$20),"",D23/Kalkulation_Angebot!$D$20)</f>
        <v>0</v>
      </c>
    </row>
    <row r="24" spans="1:5" x14ac:dyDescent="0.2">
      <c r="A24" s="146"/>
      <c r="B24" s="176"/>
      <c r="C24" s="228"/>
      <c r="D24" s="4">
        <f t="shared" si="1"/>
        <v>0</v>
      </c>
      <c r="E24" s="192">
        <f>IF(ISERROR(D24/Kalkulation_Angebot!$D$20),"",D24/Kalkulation_Angebot!$D$20)</f>
        <v>0</v>
      </c>
    </row>
    <row r="25" spans="1:5" x14ac:dyDescent="0.2">
      <c r="A25" s="146"/>
      <c r="B25" s="176"/>
      <c r="C25" s="228"/>
      <c r="D25" s="4">
        <f t="shared" si="1"/>
        <v>0</v>
      </c>
      <c r="E25" s="192">
        <f>IF(ISERROR(D25/Kalkulation_Angebot!$D$20),"",D25/Kalkulation_Angebot!$D$20)</f>
        <v>0</v>
      </c>
    </row>
    <row r="26" spans="1:5" x14ac:dyDescent="0.2">
      <c r="A26" s="146"/>
      <c r="B26" s="176"/>
      <c r="C26" s="228"/>
      <c r="D26" s="4">
        <f t="shared" si="1"/>
        <v>0</v>
      </c>
      <c r="E26" s="192">
        <f>IF(ISERROR(D26/Kalkulation_Angebot!$D$20),"",D26/Kalkulation_Angebot!$D$20)</f>
        <v>0</v>
      </c>
    </row>
    <row r="27" spans="1:5" x14ac:dyDescent="0.2">
      <c r="A27" s="146"/>
      <c r="B27" s="176"/>
      <c r="C27" s="228"/>
      <c r="D27" s="4">
        <f t="shared" si="1"/>
        <v>0</v>
      </c>
      <c r="E27" s="192">
        <f>IF(ISERROR(D27/Kalkulation_Angebot!$D$20),"",D27/Kalkulation_Angebot!$D$20)</f>
        <v>0</v>
      </c>
    </row>
    <row r="28" spans="1:5" x14ac:dyDescent="0.2">
      <c r="A28" s="146"/>
      <c r="B28" s="176"/>
      <c r="C28" s="228"/>
      <c r="D28" s="4">
        <f t="shared" si="1"/>
        <v>0</v>
      </c>
      <c r="E28" s="192">
        <f>IF(ISERROR(D28/Kalkulation_Angebot!$D$20),"",D28/Kalkulation_Angebot!$D$20)</f>
        <v>0</v>
      </c>
    </row>
    <row r="29" spans="1:5" ht="16.75" customHeight="1" x14ac:dyDescent="0.2">
      <c r="A29" s="146"/>
      <c r="B29" s="439"/>
      <c r="C29" s="448"/>
      <c r="D29" s="449"/>
      <c r="E29" s="196"/>
    </row>
    <row r="30" spans="1:5" ht="14.1" customHeight="1" x14ac:dyDescent="0.2">
      <c r="A30" s="154"/>
      <c r="B30" s="155" t="s">
        <v>152</v>
      </c>
      <c r="C30" s="221"/>
      <c r="D30" s="222">
        <f>SUM(D21:D28)</f>
        <v>0</v>
      </c>
      <c r="E30" s="200">
        <f>IF(ISERROR(D30/Kalkulation_Angebot!$D$20),"",D30/Kalkulation_Angebot!$D$20)</f>
        <v>0</v>
      </c>
    </row>
    <row r="31" spans="1:5" ht="14.1" customHeight="1" x14ac:dyDescent="0.2">
      <c r="A31" s="161"/>
      <c r="B31" s="162"/>
      <c r="C31" s="223"/>
      <c r="D31" s="224"/>
      <c r="E31" s="203"/>
    </row>
    <row r="32" spans="1:5" ht="18" customHeight="1" x14ac:dyDescent="0.2">
      <c r="A32" s="141"/>
      <c r="B32" s="142" t="s">
        <v>150</v>
      </c>
      <c r="C32" s="218"/>
      <c r="D32" s="185"/>
      <c r="E32" s="187"/>
    </row>
    <row r="33" spans="1:5" ht="45.1" x14ac:dyDescent="0.2">
      <c r="A33" s="146"/>
      <c r="B33" s="147" t="s">
        <v>129</v>
      </c>
      <c r="C33" s="148" t="s">
        <v>192</v>
      </c>
      <c r="D33" s="149" t="s">
        <v>193</v>
      </c>
      <c r="E33" s="150" t="s">
        <v>180</v>
      </c>
    </row>
    <row r="34" spans="1:5" x14ac:dyDescent="0.2">
      <c r="A34" s="146"/>
      <c r="B34" s="176"/>
      <c r="C34" s="228"/>
      <c r="D34" s="4">
        <f>C34*12</f>
        <v>0</v>
      </c>
      <c r="E34" s="192">
        <f>IF(ISERROR(D34/Kalkulation_Angebot!$D$20),"",D34/Kalkulation_Angebot!$D$20)</f>
        <v>0</v>
      </c>
    </row>
    <row r="35" spans="1:5" x14ac:dyDescent="0.2">
      <c r="A35" s="146"/>
      <c r="B35" s="176"/>
      <c r="C35" s="228"/>
      <c r="D35" s="4">
        <f t="shared" ref="D35:D63" si="2">C35*12</f>
        <v>0</v>
      </c>
      <c r="E35" s="192">
        <f>IF(ISERROR(D35/Kalkulation_Angebot!$D$20),"",D35/Kalkulation_Angebot!$D$20)</f>
        <v>0</v>
      </c>
    </row>
    <row r="36" spans="1:5" x14ac:dyDescent="0.2">
      <c r="A36" s="146"/>
      <c r="B36" s="176"/>
      <c r="C36" s="228"/>
      <c r="D36" s="4">
        <f t="shared" si="2"/>
        <v>0</v>
      </c>
      <c r="E36" s="192">
        <f>IF(ISERROR(D36/Kalkulation_Angebot!$D$20),"",D36/Kalkulation_Angebot!$D$20)</f>
        <v>0</v>
      </c>
    </row>
    <row r="37" spans="1:5" x14ac:dyDescent="0.2">
      <c r="A37" s="146"/>
      <c r="B37" s="176"/>
      <c r="C37" s="228"/>
      <c r="D37" s="4">
        <f t="shared" si="2"/>
        <v>0</v>
      </c>
      <c r="E37" s="192">
        <f>IF(ISERROR(D37/Kalkulation_Angebot!$D$20),"",D37/Kalkulation_Angebot!$D$20)</f>
        <v>0</v>
      </c>
    </row>
    <row r="38" spans="1:5" x14ac:dyDescent="0.2">
      <c r="A38" s="146"/>
      <c r="B38" s="176"/>
      <c r="C38" s="228"/>
      <c r="D38" s="4">
        <f t="shared" si="2"/>
        <v>0</v>
      </c>
      <c r="E38" s="192">
        <f>IF(ISERROR(D38/Kalkulation_Angebot!$D$20),"",D38/Kalkulation_Angebot!$D$20)</f>
        <v>0</v>
      </c>
    </row>
    <row r="39" spans="1:5" x14ac:dyDescent="0.2">
      <c r="A39" s="146"/>
      <c r="B39" s="176"/>
      <c r="C39" s="228"/>
      <c r="D39" s="4">
        <f t="shared" si="2"/>
        <v>0</v>
      </c>
      <c r="E39" s="192">
        <f>IF(ISERROR(D39/Kalkulation_Angebot!$D$20),"",D39/Kalkulation_Angebot!$D$20)</f>
        <v>0</v>
      </c>
    </row>
    <row r="40" spans="1:5" x14ac:dyDescent="0.2">
      <c r="A40" s="146"/>
      <c r="B40" s="176"/>
      <c r="C40" s="228"/>
      <c r="D40" s="4">
        <f t="shared" si="2"/>
        <v>0</v>
      </c>
      <c r="E40" s="192">
        <f>IF(ISERROR(D40/Kalkulation_Angebot!$D$20),"",D40/Kalkulation_Angebot!$D$20)</f>
        <v>0</v>
      </c>
    </row>
    <row r="41" spans="1:5" x14ac:dyDescent="0.2">
      <c r="A41" s="146"/>
      <c r="B41" s="176"/>
      <c r="C41" s="228"/>
      <c r="D41" s="4">
        <f t="shared" si="2"/>
        <v>0</v>
      </c>
      <c r="E41" s="192">
        <f>IF(ISERROR(D41/Kalkulation_Angebot!$D$20),"",D41/Kalkulation_Angebot!$D$20)</f>
        <v>0</v>
      </c>
    </row>
    <row r="42" spans="1:5" x14ac:dyDescent="0.2">
      <c r="A42" s="146"/>
      <c r="B42" s="176"/>
      <c r="C42" s="228"/>
      <c r="D42" s="4">
        <f t="shared" si="2"/>
        <v>0</v>
      </c>
      <c r="E42" s="192">
        <f>IF(ISERROR(D42/Kalkulation_Angebot!$D$20),"",D42/Kalkulation_Angebot!$D$20)</f>
        <v>0</v>
      </c>
    </row>
    <row r="43" spans="1:5" x14ac:dyDescent="0.2">
      <c r="A43" s="146"/>
      <c r="B43" s="176"/>
      <c r="C43" s="228"/>
      <c r="D43" s="4">
        <f t="shared" si="2"/>
        <v>0</v>
      </c>
      <c r="E43" s="192">
        <f>IF(ISERROR(D43/Kalkulation_Angebot!$D$20),"",D43/Kalkulation_Angebot!$D$20)</f>
        <v>0</v>
      </c>
    </row>
    <row r="44" spans="1:5" x14ac:dyDescent="0.2">
      <c r="A44" s="146"/>
      <c r="B44" s="176"/>
      <c r="C44" s="228"/>
      <c r="D44" s="4">
        <f t="shared" si="2"/>
        <v>0</v>
      </c>
      <c r="E44" s="192">
        <f>IF(ISERROR(D44/Kalkulation_Angebot!$D$20),"",D44/Kalkulation_Angebot!$D$20)</f>
        <v>0</v>
      </c>
    </row>
    <row r="45" spans="1:5" x14ac:dyDescent="0.2">
      <c r="A45" s="146"/>
      <c r="B45" s="176"/>
      <c r="C45" s="228"/>
      <c r="D45" s="4">
        <f t="shared" si="2"/>
        <v>0</v>
      </c>
      <c r="E45" s="192">
        <f>IF(ISERROR(D45/Kalkulation_Angebot!$D$20),"",D45/Kalkulation_Angebot!$D$20)</f>
        <v>0</v>
      </c>
    </row>
    <row r="46" spans="1:5" x14ac:dyDescent="0.2">
      <c r="A46" s="146"/>
      <c r="B46" s="176"/>
      <c r="C46" s="228"/>
      <c r="D46" s="4">
        <f t="shared" si="2"/>
        <v>0</v>
      </c>
      <c r="E46" s="192">
        <f>IF(ISERROR(D46/Kalkulation_Angebot!$D$20),"",D46/Kalkulation_Angebot!$D$20)</f>
        <v>0</v>
      </c>
    </row>
    <row r="47" spans="1:5" x14ac:dyDescent="0.2">
      <c r="A47" s="146"/>
      <c r="B47" s="176"/>
      <c r="C47" s="228"/>
      <c r="D47" s="4">
        <f t="shared" si="2"/>
        <v>0</v>
      </c>
      <c r="E47" s="192">
        <f>IF(ISERROR(D47/Kalkulation_Angebot!$D$20),"",D47/Kalkulation_Angebot!$D$20)</f>
        <v>0</v>
      </c>
    </row>
    <row r="48" spans="1:5" x14ac:dyDescent="0.2">
      <c r="A48" s="146"/>
      <c r="B48" s="176"/>
      <c r="C48" s="228"/>
      <c r="D48" s="4">
        <f t="shared" si="2"/>
        <v>0</v>
      </c>
      <c r="E48" s="192">
        <f>IF(ISERROR(D48/Kalkulation_Angebot!$D$20),"",D48/Kalkulation_Angebot!$D$20)</f>
        <v>0</v>
      </c>
    </row>
    <row r="49" spans="1:5" x14ac:dyDescent="0.2">
      <c r="A49" s="146"/>
      <c r="B49" s="176"/>
      <c r="C49" s="228"/>
      <c r="D49" s="4">
        <f t="shared" si="2"/>
        <v>0</v>
      </c>
      <c r="E49" s="192">
        <f>IF(ISERROR(D49/Kalkulation_Angebot!$D$20),"",D49/Kalkulation_Angebot!$D$20)</f>
        <v>0</v>
      </c>
    </row>
    <row r="50" spans="1:5" x14ac:dyDescent="0.2">
      <c r="A50" s="146"/>
      <c r="B50" s="176"/>
      <c r="C50" s="228"/>
      <c r="D50" s="4">
        <f t="shared" si="2"/>
        <v>0</v>
      </c>
      <c r="E50" s="192">
        <f>IF(ISERROR(D50/Kalkulation_Angebot!$D$20),"",D50/Kalkulation_Angebot!$D$20)</f>
        <v>0</v>
      </c>
    </row>
    <row r="51" spans="1:5" x14ac:dyDescent="0.2">
      <c r="A51" s="146"/>
      <c r="B51" s="176"/>
      <c r="C51" s="228"/>
      <c r="D51" s="4">
        <f t="shared" si="2"/>
        <v>0</v>
      </c>
      <c r="E51" s="192">
        <f>IF(ISERROR(D51/Kalkulation_Angebot!$D$20),"",D51/Kalkulation_Angebot!$D$20)</f>
        <v>0</v>
      </c>
    </row>
    <row r="52" spans="1:5" x14ac:dyDescent="0.2">
      <c r="A52" s="146"/>
      <c r="B52" s="176"/>
      <c r="C52" s="228"/>
      <c r="D52" s="4">
        <f t="shared" si="2"/>
        <v>0</v>
      </c>
      <c r="E52" s="192">
        <f>IF(ISERROR(D52/Kalkulation_Angebot!$D$20),"",D52/Kalkulation_Angebot!$D$20)</f>
        <v>0</v>
      </c>
    </row>
    <row r="53" spans="1:5" x14ac:dyDescent="0.2">
      <c r="A53" s="146"/>
      <c r="B53" s="176"/>
      <c r="C53" s="228"/>
      <c r="D53" s="4">
        <f t="shared" si="2"/>
        <v>0</v>
      </c>
      <c r="E53" s="192">
        <f>IF(ISERROR(D53/Kalkulation_Angebot!$D$20),"",D53/Kalkulation_Angebot!$D$20)</f>
        <v>0</v>
      </c>
    </row>
    <row r="54" spans="1:5" x14ac:dyDescent="0.2">
      <c r="A54" s="146"/>
      <c r="B54" s="176"/>
      <c r="C54" s="228"/>
      <c r="D54" s="4">
        <f t="shared" si="2"/>
        <v>0</v>
      </c>
      <c r="E54" s="192">
        <f>IF(ISERROR(D54/Kalkulation_Angebot!$D$20),"",D54/Kalkulation_Angebot!$D$20)</f>
        <v>0</v>
      </c>
    </row>
    <row r="55" spans="1:5" x14ac:dyDescent="0.2">
      <c r="A55" s="146"/>
      <c r="B55" s="176"/>
      <c r="C55" s="228"/>
      <c r="D55" s="4">
        <f t="shared" si="2"/>
        <v>0</v>
      </c>
      <c r="E55" s="192">
        <f>IF(ISERROR(D55/Kalkulation_Angebot!$D$20),"",D55/Kalkulation_Angebot!$D$20)</f>
        <v>0</v>
      </c>
    </row>
    <row r="56" spans="1:5" x14ac:dyDescent="0.2">
      <c r="A56" s="146"/>
      <c r="B56" s="176"/>
      <c r="C56" s="228"/>
      <c r="D56" s="4">
        <f t="shared" si="2"/>
        <v>0</v>
      </c>
      <c r="E56" s="192">
        <f>IF(ISERROR(D56/Kalkulation_Angebot!$D$20),"",D56/Kalkulation_Angebot!$D$20)</f>
        <v>0</v>
      </c>
    </row>
    <row r="57" spans="1:5" x14ac:dyDescent="0.2">
      <c r="A57" s="146"/>
      <c r="B57" s="176"/>
      <c r="C57" s="228"/>
      <c r="D57" s="4">
        <f t="shared" si="2"/>
        <v>0</v>
      </c>
      <c r="E57" s="192">
        <f>IF(ISERROR(D57/Kalkulation_Angebot!$D$20),"",D57/Kalkulation_Angebot!$D$20)</f>
        <v>0</v>
      </c>
    </row>
    <row r="58" spans="1:5" x14ac:dyDescent="0.2">
      <c r="A58" s="146"/>
      <c r="B58" s="176"/>
      <c r="C58" s="228"/>
      <c r="D58" s="4">
        <f t="shared" si="2"/>
        <v>0</v>
      </c>
      <c r="E58" s="192">
        <f>IF(ISERROR(D58/Kalkulation_Angebot!$D$20),"",D58/Kalkulation_Angebot!$D$20)</f>
        <v>0</v>
      </c>
    </row>
    <row r="59" spans="1:5" x14ac:dyDescent="0.2">
      <c r="A59" s="146"/>
      <c r="B59" s="176"/>
      <c r="C59" s="228"/>
      <c r="D59" s="4">
        <f t="shared" si="2"/>
        <v>0</v>
      </c>
      <c r="E59" s="192">
        <f>IF(ISERROR(D59/Kalkulation_Angebot!$D$20),"",D59/Kalkulation_Angebot!$D$20)</f>
        <v>0</v>
      </c>
    </row>
    <row r="60" spans="1:5" x14ac:dyDescent="0.2">
      <c r="A60" s="146"/>
      <c r="B60" s="176"/>
      <c r="C60" s="228"/>
      <c r="D60" s="4">
        <f t="shared" si="2"/>
        <v>0</v>
      </c>
      <c r="E60" s="192">
        <f>IF(ISERROR(D60/Kalkulation_Angebot!$D$20),"",D60/Kalkulation_Angebot!$D$20)</f>
        <v>0</v>
      </c>
    </row>
    <row r="61" spans="1:5" x14ac:dyDescent="0.2">
      <c r="A61" s="146"/>
      <c r="B61" s="176"/>
      <c r="C61" s="228"/>
      <c r="D61" s="4">
        <f t="shared" si="2"/>
        <v>0</v>
      </c>
      <c r="E61" s="192">
        <f>IF(ISERROR(D61/Kalkulation_Angebot!$D$20),"",D61/Kalkulation_Angebot!$D$20)</f>
        <v>0</v>
      </c>
    </row>
    <row r="62" spans="1:5" x14ac:dyDescent="0.2">
      <c r="A62" s="146"/>
      <c r="B62" s="176"/>
      <c r="C62" s="228"/>
      <c r="D62" s="4">
        <f t="shared" si="2"/>
        <v>0</v>
      </c>
      <c r="E62" s="192">
        <f>IF(ISERROR(D62/Kalkulation_Angebot!$D$20),"",D62/Kalkulation_Angebot!$D$20)</f>
        <v>0</v>
      </c>
    </row>
    <row r="63" spans="1:5" x14ac:dyDescent="0.2">
      <c r="A63" s="146"/>
      <c r="B63" s="176"/>
      <c r="C63" s="228"/>
      <c r="D63" s="4">
        <f t="shared" si="2"/>
        <v>0</v>
      </c>
      <c r="E63" s="192">
        <f>IF(ISERROR(D63/Kalkulation_Angebot!$D$20),"",D63/Kalkulation_Angebot!$D$20)</f>
        <v>0</v>
      </c>
    </row>
    <row r="64" spans="1:5" ht="16.75" customHeight="1" x14ac:dyDescent="0.2">
      <c r="A64" s="146"/>
      <c r="B64" s="443"/>
      <c r="C64" s="448"/>
      <c r="D64" s="449"/>
      <c r="E64" s="196"/>
    </row>
    <row r="65" spans="1:5" ht="14.1" customHeight="1" x14ac:dyDescent="0.2">
      <c r="A65" s="154"/>
      <c r="B65" s="155" t="s">
        <v>153</v>
      </c>
      <c r="C65" s="221"/>
      <c r="D65" s="222">
        <f>SUM(D34:D63)</f>
        <v>0</v>
      </c>
      <c r="E65" s="200">
        <f>IF(ISERROR(D65/Kalkulation_Angebot!$D$20),"",D65/Kalkulation_Angebot!$D$20)</f>
        <v>0</v>
      </c>
    </row>
    <row r="66" spans="1:5" ht="14.1" customHeight="1" x14ac:dyDescent="0.2">
      <c r="A66" s="166"/>
      <c r="B66" s="167"/>
      <c r="C66" s="225"/>
      <c r="D66" s="226"/>
      <c r="E66" s="207"/>
    </row>
    <row r="67" spans="1:5" ht="14.1" customHeight="1" x14ac:dyDescent="0.2">
      <c r="A67" s="171"/>
      <c r="B67" s="172"/>
      <c r="C67" s="227"/>
      <c r="D67" s="194"/>
      <c r="E67" s="210"/>
    </row>
    <row r="68" spans="1:5" x14ac:dyDescent="0.2">
      <c r="A68" s="151"/>
      <c r="B68" s="151"/>
      <c r="C68" s="219"/>
      <c r="D68" s="212"/>
      <c r="E68" s="212"/>
    </row>
  </sheetData>
  <sheetProtection password="CA79" sheet="1" objects="1" scenarios="1"/>
  <pageMargins left="0.7" right="0.7" top="0.78740157499999996" bottom="0.78740157499999996" header="0.3" footer="0.3"/>
  <pageSetup paperSize="9" scale="61" orientation="portrait" r:id="rId1"/>
  <colBreaks count="1" manualBreakCount="1">
    <brk id="5" max="1048575" man="1"/>
  </colBreaks>
  <ignoredErrors>
    <ignoredError sqref="D5:D63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theme="9" tint="0.39997558519241921"/>
    <pageSetUpPr fitToPage="1"/>
  </sheetPr>
  <dimension ref="A1:L258"/>
  <sheetViews>
    <sheetView showGridLines="0" showZeros="0" topLeftCell="A235" zoomScale="85" zoomScaleNormal="85" zoomScalePageLayoutView="70" workbookViewId="0">
      <selection activeCell="H26" sqref="H26"/>
    </sheetView>
  </sheetViews>
  <sheetFormatPr baseColWidth="10" defaultColWidth="14.33203125" defaultRowHeight="15.05" x14ac:dyDescent="0.2"/>
  <cols>
    <col min="1" max="1" width="5.6640625" style="139" customWidth="1"/>
    <col min="2" max="2" width="47.44140625" style="139" customWidth="1"/>
    <col min="3" max="3" width="7.6640625" style="139" customWidth="1"/>
    <col min="4" max="4" width="15.88671875" style="139" customWidth="1"/>
    <col min="5" max="5" width="18.6640625" style="182" customWidth="1"/>
    <col min="6" max="6" width="15.33203125" style="182" customWidth="1"/>
    <col min="7" max="7" width="17.44140625" style="182" customWidth="1"/>
    <col min="8" max="8" width="16" style="182" customWidth="1"/>
    <col min="9" max="16384" width="14.33203125" style="139"/>
  </cols>
  <sheetData>
    <row r="1" spans="1:12" x14ac:dyDescent="0.3">
      <c r="A1" s="138" t="s">
        <v>279</v>
      </c>
    </row>
    <row r="2" spans="1:12" x14ac:dyDescent="0.3">
      <c r="A2" s="138"/>
    </row>
    <row r="3" spans="1:12" ht="18" customHeight="1" x14ac:dyDescent="0.2">
      <c r="A3" s="141"/>
      <c r="B3" s="142" t="s">
        <v>125</v>
      </c>
      <c r="C3" s="142"/>
      <c r="D3" s="143"/>
      <c r="E3" s="185"/>
      <c r="F3" s="185"/>
      <c r="G3" s="185"/>
      <c r="H3" s="185"/>
      <c r="I3" s="455"/>
    </row>
    <row r="4" spans="1:12" ht="78.599999999999994" customHeight="1" x14ac:dyDescent="0.2">
      <c r="A4" s="146"/>
      <c r="B4" s="147" t="s">
        <v>175</v>
      </c>
      <c r="C4" s="358" t="s">
        <v>300</v>
      </c>
      <c r="D4" s="188" t="s">
        <v>176</v>
      </c>
      <c r="E4" s="149" t="s">
        <v>194</v>
      </c>
      <c r="F4" s="150" t="s">
        <v>267</v>
      </c>
      <c r="G4" s="150" t="s">
        <v>126</v>
      </c>
      <c r="H4" s="451" t="s">
        <v>180</v>
      </c>
      <c r="I4" s="455" t="s">
        <v>292</v>
      </c>
    </row>
    <row r="5" spans="1:12" x14ac:dyDescent="0.2">
      <c r="A5" s="146"/>
      <c r="B5" s="176"/>
      <c r="C5" s="177"/>
      <c r="D5" s="177"/>
      <c r="E5" s="4"/>
      <c r="F5" s="216"/>
      <c r="G5" s="215">
        <f t="shared" ref="G5:G20" si="0">E5*F5</f>
        <v>0</v>
      </c>
      <c r="H5" s="452">
        <f>IF(ISERROR(G5/Kalkulation_Angebot!$D$20),"",G5/Kalkulation_Angebot!$D$20)</f>
        <v>0</v>
      </c>
      <c r="I5" s="456" t="e">
        <f>1/F5</f>
        <v>#DIV/0!</v>
      </c>
    </row>
    <row r="6" spans="1:12" x14ac:dyDescent="0.2">
      <c r="A6" s="146"/>
      <c r="B6" s="176"/>
      <c r="C6" s="177"/>
      <c r="D6" s="177"/>
      <c r="E6" s="4"/>
      <c r="F6" s="216"/>
      <c r="G6" s="215">
        <f t="shared" si="0"/>
        <v>0</v>
      </c>
      <c r="H6" s="452">
        <f>IF(ISERROR(G6/Kalkulation_Angebot!$D$20),"",G6/Kalkulation_Angebot!$D$20)</f>
        <v>0</v>
      </c>
      <c r="I6" s="456" t="e">
        <f>1/F6</f>
        <v>#DIV/0!</v>
      </c>
    </row>
    <row r="7" spans="1:12" x14ac:dyDescent="0.2">
      <c r="A7" s="146"/>
      <c r="B7" s="176"/>
      <c r="C7" s="177"/>
      <c r="D7" s="177"/>
      <c r="E7" s="4"/>
      <c r="F7" s="216"/>
      <c r="G7" s="215">
        <f t="shared" si="0"/>
        <v>0</v>
      </c>
      <c r="H7" s="452">
        <f>IF(ISERROR(G7/Kalkulation_Angebot!$D$20),"",G7/Kalkulation_Angebot!$D$20)</f>
        <v>0</v>
      </c>
      <c r="I7" s="456" t="e">
        <f t="shared" ref="I7:I20" si="1">1/F7</f>
        <v>#DIV/0!</v>
      </c>
    </row>
    <row r="8" spans="1:12" x14ac:dyDescent="0.2">
      <c r="A8" s="146"/>
      <c r="B8" s="176"/>
      <c r="C8" s="177"/>
      <c r="D8" s="177"/>
      <c r="E8" s="4"/>
      <c r="F8" s="216"/>
      <c r="G8" s="215">
        <f t="shared" si="0"/>
        <v>0</v>
      </c>
      <c r="H8" s="452">
        <f>IF(ISERROR(G8/Kalkulation_Angebot!$D$20),"",G8/Kalkulation_Angebot!$D$20)</f>
        <v>0</v>
      </c>
      <c r="I8" s="456" t="e">
        <f t="shared" si="1"/>
        <v>#DIV/0!</v>
      </c>
    </row>
    <row r="9" spans="1:12" x14ac:dyDescent="0.2">
      <c r="A9" s="146"/>
      <c r="B9" s="176"/>
      <c r="C9" s="177"/>
      <c r="D9" s="177"/>
      <c r="E9" s="4"/>
      <c r="F9" s="216"/>
      <c r="G9" s="215">
        <f t="shared" si="0"/>
        <v>0</v>
      </c>
      <c r="H9" s="452">
        <f>IF(ISERROR(G9/Kalkulation_Angebot!$D$20),"",G9/Kalkulation_Angebot!$D$20)</f>
        <v>0</v>
      </c>
      <c r="I9" s="456" t="e">
        <f t="shared" si="1"/>
        <v>#DIV/0!</v>
      </c>
    </row>
    <row r="10" spans="1:12" x14ac:dyDescent="0.2">
      <c r="A10" s="146"/>
      <c r="B10" s="176"/>
      <c r="C10" s="177"/>
      <c r="D10" s="177"/>
      <c r="E10" s="4"/>
      <c r="F10" s="216"/>
      <c r="G10" s="215">
        <f t="shared" si="0"/>
        <v>0</v>
      </c>
      <c r="H10" s="452">
        <f>IF(ISERROR(G10/Kalkulation_Angebot!$D$20),"",G10/Kalkulation_Angebot!$D$20)</f>
        <v>0</v>
      </c>
      <c r="I10" s="456" t="e">
        <f t="shared" si="1"/>
        <v>#DIV/0!</v>
      </c>
      <c r="L10" s="543"/>
    </row>
    <row r="11" spans="1:12" x14ac:dyDescent="0.2">
      <c r="A11" s="357"/>
      <c r="B11" s="176"/>
      <c r="C11" s="177"/>
      <c r="D11" s="177"/>
      <c r="E11" s="4"/>
      <c r="F11" s="216"/>
      <c r="G11" s="215">
        <f t="shared" si="0"/>
        <v>0</v>
      </c>
      <c r="H11" s="452">
        <f>IF(ISERROR(G11/Kalkulation_Angebot!$D$20),"",G11/Kalkulation_Angebot!$D$20)</f>
        <v>0</v>
      </c>
      <c r="I11" s="456" t="e">
        <f t="shared" si="1"/>
        <v>#DIV/0!</v>
      </c>
    </row>
    <row r="12" spans="1:12" x14ac:dyDescent="0.2">
      <c r="A12" s="357"/>
      <c r="B12" s="176"/>
      <c r="C12" s="177"/>
      <c r="D12" s="177"/>
      <c r="E12" s="4"/>
      <c r="F12" s="216"/>
      <c r="G12" s="215">
        <f t="shared" si="0"/>
        <v>0</v>
      </c>
      <c r="H12" s="452">
        <f>IF(ISERROR(G12/Kalkulation_Angebot!$D$20),"",G12/Kalkulation_Angebot!$D$20)</f>
        <v>0</v>
      </c>
      <c r="I12" s="456" t="e">
        <f t="shared" si="1"/>
        <v>#DIV/0!</v>
      </c>
    </row>
    <row r="13" spans="1:12" x14ac:dyDescent="0.2">
      <c r="A13" s="357"/>
      <c r="B13" s="176"/>
      <c r="C13" s="177"/>
      <c r="D13" s="177"/>
      <c r="E13" s="4"/>
      <c r="F13" s="216"/>
      <c r="G13" s="215">
        <f t="shared" si="0"/>
        <v>0</v>
      </c>
      <c r="H13" s="452">
        <f>IF(ISERROR(G13/Kalkulation_Angebot!$D$20),"",G13/Kalkulation_Angebot!$D$20)</f>
        <v>0</v>
      </c>
      <c r="I13" s="456" t="e">
        <f t="shared" si="1"/>
        <v>#DIV/0!</v>
      </c>
    </row>
    <row r="14" spans="1:12" x14ac:dyDescent="0.2">
      <c r="A14" s="357"/>
      <c r="B14" s="176"/>
      <c r="C14" s="177"/>
      <c r="D14" s="177"/>
      <c r="E14" s="4"/>
      <c r="F14" s="216"/>
      <c r="G14" s="215">
        <f t="shared" si="0"/>
        <v>0</v>
      </c>
      <c r="H14" s="452">
        <f>IF(ISERROR(G14/Kalkulation_Angebot!$D$20),"",G14/Kalkulation_Angebot!$D$20)</f>
        <v>0</v>
      </c>
      <c r="I14" s="456" t="e">
        <f t="shared" si="1"/>
        <v>#DIV/0!</v>
      </c>
    </row>
    <row r="15" spans="1:12" x14ac:dyDescent="0.2">
      <c r="A15" s="357"/>
      <c r="B15" s="176"/>
      <c r="C15" s="177"/>
      <c r="D15" s="177"/>
      <c r="E15" s="4"/>
      <c r="F15" s="216"/>
      <c r="G15" s="215">
        <f t="shared" si="0"/>
        <v>0</v>
      </c>
      <c r="H15" s="452">
        <f>IF(ISERROR(G15/Kalkulation_Angebot!$D$20),"",G15/Kalkulation_Angebot!$D$20)</f>
        <v>0</v>
      </c>
      <c r="I15" s="456" t="e">
        <f t="shared" si="1"/>
        <v>#DIV/0!</v>
      </c>
    </row>
    <row r="16" spans="1:12" x14ac:dyDescent="0.2">
      <c r="A16" s="146"/>
      <c r="B16" s="176"/>
      <c r="C16" s="177"/>
      <c r="D16" s="177"/>
      <c r="E16" s="4"/>
      <c r="F16" s="216"/>
      <c r="G16" s="215">
        <f t="shared" si="0"/>
        <v>0</v>
      </c>
      <c r="H16" s="452">
        <f>IF(ISERROR(G16/Kalkulation_Angebot!$D$20),"",G16/Kalkulation_Angebot!$D$20)</f>
        <v>0</v>
      </c>
      <c r="I16" s="456" t="e">
        <f t="shared" si="1"/>
        <v>#DIV/0!</v>
      </c>
    </row>
    <row r="17" spans="1:9" x14ac:dyDescent="0.2">
      <c r="A17" s="146"/>
      <c r="B17" s="176"/>
      <c r="C17" s="177"/>
      <c r="D17" s="177"/>
      <c r="E17" s="4"/>
      <c r="F17" s="216"/>
      <c r="G17" s="215">
        <f t="shared" si="0"/>
        <v>0</v>
      </c>
      <c r="H17" s="452">
        <f>IF(ISERROR(G17/Kalkulation_Angebot!$D$20),"",G17/Kalkulation_Angebot!$D$20)</f>
        <v>0</v>
      </c>
      <c r="I17" s="456" t="e">
        <f t="shared" si="1"/>
        <v>#DIV/0!</v>
      </c>
    </row>
    <row r="18" spans="1:9" x14ac:dyDescent="0.2">
      <c r="A18" s="146"/>
      <c r="B18" s="176"/>
      <c r="C18" s="177"/>
      <c r="D18" s="177"/>
      <c r="E18" s="4"/>
      <c r="F18" s="216"/>
      <c r="G18" s="215">
        <f t="shared" si="0"/>
        <v>0</v>
      </c>
      <c r="H18" s="452">
        <f>IF(ISERROR(G18/Kalkulation_Angebot!$D$20),"",G18/Kalkulation_Angebot!$D$20)</f>
        <v>0</v>
      </c>
      <c r="I18" s="456" t="e">
        <f t="shared" si="1"/>
        <v>#DIV/0!</v>
      </c>
    </row>
    <row r="19" spans="1:9" x14ac:dyDescent="0.2">
      <c r="A19" s="146"/>
      <c r="B19" s="176"/>
      <c r="C19" s="177"/>
      <c r="D19" s="177"/>
      <c r="E19" s="4"/>
      <c r="F19" s="216"/>
      <c r="G19" s="215">
        <f t="shared" si="0"/>
        <v>0</v>
      </c>
      <c r="H19" s="452">
        <f>IF(ISERROR(G19/Kalkulation_Angebot!$D$20),"",G19/Kalkulation_Angebot!$D$20)</f>
        <v>0</v>
      </c>
      <c r="I19" s="456" t="e">
        <f t="shared" si="1"/>
        <v>#DIV/0!</v>
      </c>
    </row>
    <row r="20" spans="1:9" x14ac:dyDescent="0.2">
      <c r="A20" s="146"/>
      <c r="B20" s="176"/>
      <c r="C20" s="177"/>
      <c r="D20" s="177"/>
      <c r="E20" s="4"/>
      <c r="F20" s="216"/>
      <c r="G20" s="215">
        <f t="shared" si="0"/>
        <v>0</v>
      </c>
      <c r="H20" s="452">
        <f>IF(ISERROR(G20/Kalkulation_Angebot!$D$20),"",G20/Kalkulation_Angebot!$D$20)</f>
        <v>0</v>
      </c>
      <c r="I20" s="456" t="e">
        <f t="shared" si="1"/>
        <v>#DIV/0!</v>
      </c>
    </row>
    <row r="21" spans="1:9" ht="16.75" customHeight="1" x14ac:dyDescent="0.2">
      <c r="A21" s="146"/>
      <c r="B21" s="439"/>
      <c r="C21" s="439"/>
      <c r="D21" s="440"/>
      <c r="E21" s="449"/>
      <c r="F21" s="446"/>
      <c r="G21" s="194"/>
      <c r="H21" s="194"/>
      <c r="I21" s="455"/>
    </row>
    <row r="22" spans="1:9" ht="14.1" customHeight="1" x14ac:dyDescent="0.2">
      <c r="A22" s="154"/>
      <c r="B22" s="155" t="s">
        <v>127</v>
      </c>
      <c r="C22" s="155"/>
      <c r="D22" s="156"/>
      <c r="E22" s="222">
        <f>SUM(E5:E20)</f>
        <v>0</v>
      </c>
      <c r="F22" s="222"/>
      <c r="G22" s="198">
        <f>SUM(G5:G20)</f>
        <v>0</v>
      </c>
      <c r="H22" s="198">
        <f>IF(ISERROR(G22/Kalkulation_Angebot!$D$20),"",G22/Kalkulation_Angebot!$D$20)</f>
        <v>0</v>
      </c>
      <c r="I22" s="455"/>
    </row>
    <row r="23" spans="1:9" x14ac:dyDescent="0.2">
      <c r="A23" s="161"/>
      <c r="B23" s="162"/>
      <c r="C23" s="162"/>
      <c r="D23" s="163"/>
      <c r="E23" s="224"/>
      <c r="F23" s="203"/>
      <c r="G23" s="203"/>
      <c r="H23" s="203"/>
      <c r="I23" s="455"/>
    </row>
    <row r="24" spans="1:9" ht="18" customHeight="1" x14ac:dyDescent="0.2">
      <c r="A24" s="141"/>
      <c r="B24" s="142" t="s">
        <v>131</v>
      </c>
      <c r="C24" s="142"/>
      <c r="D24" s="143"/>
      <c r="E24" s="185"/>
      <c r="F24" s="185"/>
      <c r="G24" s="185"/>
      <c r="H24" s="185"/>
      <c r="I24" s="455"/>
    </row>
    <row r="25" spans="1:9" ht="73.099999999999994" customHeight="1" x14ac:dyDescent="0.2">
      <c r="A25" s="146"/>
      <c r="B25" s="147" t="s">
        <v>132</v>
      </c>
      <c r="C25" s="358" t="s">
        <v>300</v>
      </c>
      <c r="D25" s="188" t="s">
        <v>176</v>
      </c>
      <c r="E25" s="149" t="s">
        <v>194</v>
      </c>
      <c r="F25" s="150" t="s">
        <v>266</v>
      </c>
      <c r="G25" s="150" t="s">
        <v>126</v>
      </c>
      <c r="H25" s="451" t="s">
        <v>180</v>
      </c>
      <c r="I25" s="455"/>
    </row>
    <row r="26" spans="1:9" x14ac:dyDescent="0.2">
      <c r="A26" s="146"/>
      <c r="B26" s="176"/>
      <c r="C26" s="177"/>
      <c r="D26" s="177"/>
      <c r="E26" s="4"/>
      <c r="F26" s="229"/>
      <c r="G26" s="215">
        <f t="shared" ref="G26:G38" si="2">E26*F26</f>
        <v>0</v>
      </c>
      <c r="H26" s="452">
        <f>IF(ISERROR(G26/Kalkulation_Angebot!$D$20),"",G26/Kalkulation_Angebot!$D$20)</f>
        <v>0</v>
      </c>
      <c r="I26" s="456" t="e">
        <f>1/F26</f>
        <v>#DIV/0!</v>
      </c>
    </row>
    <row r="27" spans="1:9" x14ac:dyDescent="0.2">
      <c r="A27" s="357"/>
      <c r="B27" s="176"/>
      <c r="C27" s="177"/>
      <c r="D27" s="177"/>
      <c r="E27" s="4"/>
      <c r="F27" s="229"/>
      <c r="G27" s="215">
        <f t="shared" si="2"/>
        <v>0</v>
      </c>
      <c r="H27" s="452">
        <f>IF(ISERROR(G27/Kalkulation_Angebot!$D$20),"",G27/Kalkulation_Angebot!$D$20)</f>
        <v>0</v>
      </c>
      <c r="I27" s="456" t="e">
        <f>1/F27</f>
        <v>#DIV/0!</v>
      </c>
    </row>
    <row r="28" spans="1:9" x14ac:dyDescent="0.2">
      <c r="A28" s="357"/>
      <c r="B28" s="176"/>
      <c r="C28" s="177"/>
      <c r="D28" s="177"/>
      <c r="E28" s="4"/>
      <c r="F28" s="229"/>
      <c r="G28" s="215">
        <f t="shared" si="2"/>
        <v>0</v>
      </c>
      <c r="H28" s="452">
        <f>IF(ISERROR(G28/Kalkulation_Angebot!$D$20),"",G28/Kalkulation_Angebot!$D$20)</f>
        <v>0</v>
      </c>
      <c r="I28" s="456" t="e">
        <f t="shared" ref="I28:I38" si="3">1/F28</f>
        <v>#DIV/0!</v>
      </c>
    </row>
    <row r="29" spans="1:9" x14ac:dyDescent="0.2">
      <c r="A29" s="357"/>
      <c r="B29" s="176"/>
      <c r="C29" s="177"/>
      <c r="D29" s="177"/>
      <c r="E29" s="4"/>
      <c r="F29" s="229"/>
      <c r="G29" s="215">
        <f t="shared" si="2"/>
        <v>0</v>
      </c>
      <c r="H29" s="452">
        <f>IF(ISERROR(G29/Kalkulation_Angebot!$D$20),"",G29/Kalkulation_Angebot!$D$20)</f>
        <v>0</v>
      </c>
      <c r="I29" s="456" t="e">
        <f t="shared" si="3"/>
        <v>#DIV/0!</v>
      </c>
    </row>
    <row r="30" spans="1:9" x14ac:dyDescent="0.2">
      <c r="A30" s="357"/>
      <c r="B30" s="176"/>
      <c r="C30" s="177"/>
      <c r="D30" s="177"/>
      <c r="E30" s="4"/>
      <c r="F30" s="229"/>
      <c r="G30" s="215">
        <f t="shared" si="2"/>
        <v>0</v>
      </c>
      <c r="H30" s="452">
        <f>IF(ISERROR(G30/Kalkulation_Angebot!$D$20),"",G30/Kalkulation_Angebot!$D$20)</f>
        <v>0</v>
      </c>
      <c r="I30" s="456" t="e">
        <f t="shared" si="3"/>
        <v>#DIV/0!</v>
      </c>
    </row>
    <row r="31" spans="1:9" x14ac:dyDescent="0.2">
      <c r="A31" s="357"/>
      <c r="B31" s="176"/>
      <c r="C31" s="177"/>
      <c r="D31" s="177"/>
      <c r="E31" s="4"/>
      <c r="F31" s="229"/>
      <c r="G31" s="215">
        <f t="shared" si="2"/>
        <v>0</v>
      </c>
      <c r="H31" s="452">
        <f>IF(ISERROR(G31/Kalkulation_Angebot!$D$20),"",G31/Kalkulation_Angebot!$D$20)</f>
        <v>0</v>
      </c>
      <c r="I31" s="456" t="e">
        <f t="shared" si="3"/>
        <v>#DIV/0!</v>
      </c>
    </row>
    <row r="32" spans="1:9" x14ac:dyDescent="0.2">
      <c r="A32" s="146"/>
      <c r="B32" s="176"/>
      <c r="C32" s="177"/>
      <c r="D32" s="177"/>
      <c r="E32" s="4"/>
      <c r="F32" s="229"/>
      <c r="G32" s="215">
        <f t="shared" si="2"/>
        <v>0</v>
      </c>
      <c r="H32" s="452">
        <f>IF(ISERROR(G32/Kalkulation_Angebot!$D$20),"",G32/Kalkulation_Angebot!$D$20)</f>
        <v>0</v>
      </c>
      <c r="I32" s="456" t="e">
        <f t="shared" si="3"/>
        <v>#DIV/0!</v>
      </c>
    </row>
    <row r="33" spans="1:9" x14ac:dyDescent="0.2">
      <c r="A33" s="146"/>
      <c r="B33" s="176"/>
      <c r="C33" s="177"/>
      <c r="D33" s="177"/>
      <c r="E33" s="4"/>
      <c r="F33" s="229"/>
      <c r="G33" s="215">
        <f t="shared" si="2"/>
        <v>0</v>
      </c>
      <c r="H33" s="452">
        <f>IF(ISERROR(G33/Kalkulation_Angebot!$D$20),"",G33/Kalkulation_Angebot!$D$20)</f>
        <v>0</v>
      </c>
      <c r="I33" s="456" t="e">
        <f t="shared" si="3"/>
        <v>#DIV/0!</v>
      </c>
    </row>
    <row r="34" spans="1:9" x14ac:dyDescent="0.2">
      <c r="A34" s="146"/>
      <c r="B34" s="176"/>
      <c r="C34" s="177"/>
      <c r="D34" s="177"/>
      <c r="E34" s="4"/>
      <c r="F34" s="229"/>
      <c r="G34" s="215">
        <f t="shared" si="2"/>
        <v>0</v>
      </c>
      <c r="H34" s="452">
        <f>IF(ISERROR(G34/Kalkulation_Angebot!$D$20),"",G34/Kalkulation_Angebot!$D$20)</f>
        <v>0</v>
      </c>
      <c r="I34" s="456" t="e">
        <f t="shared" si="3"/>
        <v>#DIV/0!</v>
      </c>
    </row>
    <row r="35" spans="1:9" x14ac:dyDescent="0.2">
      <c r="A35" s="146"/>
      <c r="B35" s="176"/>
      <c r="C35" s="177"/>
      <c r="D35" s="177"/>
      <c r="E35" s="4"/>
      <c r="F35" s="229"/>
      <c r="G35" s="215">
        <f t="shared" si="2"/>
        <v>0</v>
      </c>
      <c r="H35" s="452">
        <f>IF(ISERROR(G35/Kalkulation_Angebot!$D$20),"",G35/Kalkulation_Angebot!$D$20)</f>
        <v>0</v>
      </c>
      <c r="I35" s="456" t="e">
        <f t="shared" si="3"/>
        <v>#DIV/0!</v>
      </c>
    </row>
    <row r="36" spans="1:9" x14ac:dyDescent="0.2">
      <c r="A36" s="146"/>
      <c r="B36" s="176"/>
      <c r="C36" s="177"/>
      <c r="D36" s="177"/>
      <c r="E36" s="4"/>
      <c r="F36" s="229"/>
      <c r="G36" s="215">
        <f t="shared" si="2"/>
        <v>0</v>
      </c>
      <c r="H36" s="452">
        <f>IF(ISERROR(G36/Kalkulation_Angebot!$D$20),"",G36/Kalkulation_Angebot!$D$20)</f>
        <v>0</v>
      </c>
      <c r="I36" s="456" t="e">
        <f t="shared" si="3"/>
        <v>#DIV/0!</v>
      </c>
    </row>
    <row r="37" spans="1:9" x14ac:dyDescent="0.2">
      <c r="A37" s="146"/>
      <c r="B37" s="176"/>
      <c r="C37" s="177"/>
      <c r="D37" s="177"/>
      <c r="E37" s="4"/>
      <c r="F37" s="229"/>
      <c r="G37" s="215">
        <f t="shared" si="2"/>
        <v>0</v>
      </c>
      <c r="H37" s="452">
        <f>IF(ISERROR(G37/Kalkulation_Angebot!$D$20),"",G37/Kalkulation_Angebot!$D$20)</f>
        <v>0</v>
      </c>
      <c r="I37" s="456" t="e">
        <f t="shared" si="3"/>
        <v>#DIV/0!</v>
      </c>
    </row>
    <row r="38" spans="1:9" x14ac:dyDescent="0.2">
      <c r="A38" s="146"/>
      <c r="B38" s="176"/>
      <c r="C38" s="177"/>
      <c r="D38" s="177"/>
      <c r="E38" s="4"/>
      <c r="F38" s="229"/>
      <c r="G38" s="215">
        <f t="shared" si="2"/>
        <v>0</v>
      </c>
      <c r="H38" s="452">
        <f>IF(ISERROR(G38/Kalkulation_Angebot!$D$20),"",G38/Kalkulation_Angebot!$D$20)</f>
        <v>0</v>
      </c>
      <c r="I38" s="456" t="e">
        <f t="shared" si="3"/>
        <v>#DIV/0!</v>
      </c>
    </row>
    <row r="39" spans="1:9" ht="16.75" customHeight="1" x14ac:dyDescent="0.2">
      <c r="A39" s="146"/>
      <c r="B39" s="439"/>
      <c r="C39" s="439"/>
      <c r="D39" s="440"/>
      <c r="E39" s="449"/>
      <c r="F39" s="446"/>
      <c r="G39" s="194"/>
      <c r="H39" s="194"/>
      <c r="I39" s="455"/>
    </row>
    <row r="40" spans="1:9" ht="14.1" customHeight="1" x14ac:dyDescent="0.2">
      <c r="A40" s="154"/>
      <c r="B40" s="155" t="s">
        <v>133</v>
      </c>
      <c r="C40" s="155"/>
      <c r="D40" s="156"/>
      <c r="E40" s="222"/>
      <c r="F40" s="222"/>
      <c r="G40" s="198">
        <f>SUM(G26:G38)</f>
        <v>0</v>
      </c>
      <c r="H40" s="198">
        <f>IF(ISERROR(G40/Kalkulation_Angebot!$D$20),"",G40/Kalkulation_Angebot!$D$20)</f>
        <v>0</v>
      </c>
      <c r="I40" s="455"/>
    </row>
    <row r="41" spans="1:9" ht="14.1" customHeight="1" x14ac:dyDescent="0.2">
      <c r="A41" s="161"/>
      <c r="B41" s="162"/>
      <c r="C41" s="162"/>
      <c r="D41" s="163"/>
      <c r="E41" s="224"/>
      <c r="F41" s="203"/>
      <c r="G41" s="203"/>
      <c r="H41" s="203"/>
      <c r="I41" s="455"/>
    </row>
    <row r="42" spans="1:9" ht="18" customHeight="1" x14ac:dyDescent="0.2">
      <c r="A42" s="141"/>
      <c r="B42" s="142" t="s">
        <v>128</v>
      </c>
      <c r="C42" s="142"/>
      <c r="D42" s="143"/>
      <c r="E42" s="185"/>
      <c r="F42" s="185"/>
      <c r="G42" s="185"/>
      <c r="H42" s="185"/>
      <c r="I42" s="547" t="s">
        <v>301</v>
      </c>
    </row>
    <row r="43" spans="1:9" ht="79.2" customHeight="1" thickBot="1" x14ac:dyDescent="0.25">
      <c r="A43" s="146"/>
      <c r="B43" s="304" t="s">
        <v>129</v>
      </c>
      <c r="C43" s="358" t="s">
        <v>300</v>
      </c>
      <c r="D43" s="305" t="s">
        <v>176</v>
      </c>
      <c r="E43" s="306" t="s">
        <v>194</v>
      </c>
      <c r="F43" s="150" t="s">
        <v>265</v>
      </c>
      <c r="G43" s="150" t="s">
        <v>126</v>
      </c>
      <c r="H43" s="451" t="s">
        <v>180</v>
      </c>
      <c r="I43" s="547">
        <v>2020</v>
      </c>
    </row>
    <row r="44" spans="1:9" x14ac:dyDescent="0.2">
      <c r="A44" s="472" t="s">
        <v>235</v>
      </c>
      <c r="B44" s="308"/>
      <c r="C44" s="309"/>
      <c r="D44" s="309"/>
      <c r="E44" s="310"/>
      <c r="F44" s="468">
        <v>1</v>
      </c>
      <c r="G44" s="215" t="str">
        <f>IF(D44&lt;($I$43-1),"",E44*F44)</f>
        <v/>
      </c>
      <c r="H44" s="453" t="str">
        <f>IF(ISERROR(G44/Kalkulation_Angebot!$D$20),"",G44/Kalkulation_Angebot!$D$20)</f>
        <v/>
      </c>
      <c r="I44" s="456">
        <f>1/F44</f>
        <v>1</v>
      </c>
    </row>
    <row r="45" spans="1:9" x14ac:dyDescent="0.2">
      <c r="A45" s="473"/>
      <c r="B45" s="457"/>
      <c r="C45" s="458"/>
      <c r="D45" s="458"/>
      <c r="E45" s="459"/>
      <c r="F45" s="216">
        <v>1</v>
      </c>
      <c r="G45" s="215" t="str">
        <f t="shared" ref="G45:G108" si="4">IF(D45&lt;($I$43-1),"",E45*F45)</f>
        <v/>
      </c>
      <c r="H45" s="462" t="str">
        <f>IF(ISERROR(G45/Kalkulation_Angebot!$D$20),"",G45/Kalkulation_Angebot!$D$20)</f>
        <v/>
      </c>
      <c r="I45" s="456">
        <f t="shared" ref="I45:I77" si="5">1/F45</f>
        <v>1</v>
      </c>
    </row>
    <row r="46" spans="1:9" x14ac:dyDescent="0.2">
      <c r="A46" s="473"/>
      <c r="B46" s="457"/>
      <c r="C46" s="458"/>
      <c r="D46" s="458"/>
      <c r="E46" s="459"/>
      <c r="F46" s="216">
        <v>1</v>
      </c>
      <c r="G46" s="215" t="str">
        <f t="shared" si="4"/>
        <v/>
      </c>
      <c r="H46" s="462" t="str">
        <f>IF(ISERROR(G46/Kalkulation_Angebot!$D$20),"",G46/Kalkulation_Angebot!$D$20)</f>
        <v/>
      </c>
      <c r="I46" s="456">
        <f t="shared" si="5"/>
        <v>1</v>
      </c>
    </row>
    <row r="47" spans="1:9" x14ac:dyDescent="0.2">
      <c r="A47" s="473"/>
      <c r="B47" s="457"/>
      <c r="C47" s="458"/>
      <c r="D47" s="458"/>
      <c r="E47" s="459"/>
      <c r="F47" s="216">
        <v>1</v>
      </c>
      <c r="G47" s="215" t="str">
        <f t="shared" si="4"/>
        <v/>
      </c>
      <c r="H47" s="462" t="str">
        <f>IF(ISERROR(G47/Kalkulation_Angebot!$D$20),"",G47/Kalkulation_Angebot!$D$20)</f>
        <v/>
      </c>
      <c r="I47" s="456">
        <f t="shared" si="5"/>
        <v>1</v>
      </c>
    </row>
    <row r="48" spans="1:9" x14ac:dyDescent="0.2">
      <c r="A48" s="473"/>
      <c r="B48" s="457"/>
      <c r="C48" s="458"/>
      <c r="D48" s="458"/>
      <c r="E48" s="459"/>
      <c r="F48" s="216">
        <v>1</v>
      </c>
      <c r="G48" s="215" t="str">
        <f t="shared" si="4"/>
        <v/>
      </c>
      <c r="H48" s="462" t="str">
        <f>IF(ISERROR(G48/Kalkulation_Angebot!$D$20),"",G48/Kalkulation_Angebot!$D$20)</f>
        <v/>
      </c>
      <c r="I48" s="456">
        <f t="shared" si="5"/>
        <v>1</v>
      </c>
    </row>
    <row r="49" spans="1:9" x14ac:dyDescent="0.2">
      <c r="A49" s="473"/>
      <c r="B49" s="457"/>
      <c r="C49" s="458"/>
      <c r="D49" s="458"/>
      <c r="E49" s="459"/>
      <c r="F49" s="216">
        <v>1</v>
      </c>
      <c r="G49" s="215" t="str">
        <f t="shared" si="4"/>
        <v/>
      </c>
      <c r="H49" s="462" t="str">
        <f>IF(ISERROR(G49/Kalkulation_Angebot!$D$20),"",G49/Kalkulation_Angebot!$D$20)</f>
        <v/>
      </c>
      <c r="I49" s="456">
        <f t="shared" si="5"/>
        <v>1</v>
      </c>
    </row>
    <row r="50" spans="1:9" x14ac:dyDescent="0.2">
      <c r="A50" s="473"/>
      <c r="B50" s="457"/>
      <c r="C50" s="458"/>
      <c r="D50" s="458"/>
      <c r="E50" s="459"/>
      <c r="F50" s="216">
        <v>1</v>
      </c>
      <c r="G50" s="215" t="str">
        <f t="shared" si="4"/>
        <v/>
      </c>
      <c r="H50" s="462" t="str">
        <f>IF(ISERROR(G50/Kalkulation_Angebot!$D$20),"",G50/Kalkulation_Angebot!$D$20)</f>
        <v/>
      </c>
      <c r="I50" s="456">
        <f t="shared" si="5"/>
        <v>1</v>
      </c>
    </row>
    <row r="51" spans="1:9" x14ac:dyDescent="0.2">
      <c r="A51" s="473"/>
      <c r="B51" s="457"/>
      <c r="C51" s="458"/>
      <c r="D51" s="458"/>
      <c r="E51" s="459"/>
      <c r="F51" s="216">
        <v>1</v>
      </c>
      <c r="G51" s="215" t="str">
        <f t="shared" si="4"/>
        <v/>
      </c>
      <c r="H51" s="462" t="str">
        <f>IF(ISERROR(G51/Kalkulation_Angebot!$D$20),"",G51/Kalkulation_Angebot!$D$20)</f>
        <v/>
      </c>
      <c r="I51" s="456">
        <f t="shared" si="5"/>
        <v>1</v>
      </c>
    </row>
    <row r="52" spans="1:9" x14ac:dyDescent="0.2">
      <c r="A52" s="473"/>
      <c r="B52" s="457"/>
      <c r="C52" s="458"/>
      <c r="D52" s="458"/>
      <c r="E52" s="459"/>
      <c r="F52" s="216">
        <v>1</v>
      </c>
      <c r="G52" s="215" t="str">
        <f t="shared" si="4"/>
        <v/>
      </c>
      <c r="H52" s="462" t="str">
        <f>IF(ISERROR(G52/Kalkulation_Angebot!$D$20),"",G52/Kalkulation_Angebot!$D$20)</f>
        <v/>
      </c>
      <c r="I52" s="456">
        <f t="shared" si="5"/>
        <v>1</v>
      </c>
    </row>
    <row r="53" spans="1:9" x14ac:dyDescent="0.2">
      <c r="A53" s="473"/>
      <c r="B53" s="457"/>
      <c r="C53" s="458"/>
      <c r="D53" s="458"/>
      <c r="E53" s="459"/>
      <c r="F53" s="216">
        <v>1</v>
      </c>
      <c r="G53" s="215" t="str">
        <f t="shared" si="4"/>
        <v/>
      </c>
      <c r="H53" s="462" t="str">
        <f>IF(ISERROR(G53/Kalkulation_Angebot!$D$20),"",G53/Kalkulation_Angebot!$D$20)</f>
        <v/>
      </c>
      <c r="I53" s="456">
        <f t="shared" si="5"/>
        <v>1</v>
      </c>
    </row>
    <row r="54" spans="1:9" x14ac:dyDescent="0.2">
      <c r="A54" s="473"/>
      <c r="B54" s="457"/>
      <c r="C54" s="458"/>
      <c r="D54" s="458"/>
      <c r="E54" s="459"/>
      <c r="F54" s="216">
        <v>1</v>
      </c>
      <c r="G54" s="215" t="str">
        <f t="shared" si="4"/>
        <v/>
      </c>
      <c r="H54" s="462" t="str">
        <f>IF(ISERROR(G54/Kalkulation_Angebot!$D$20),"",G54/Kalkulation_Angebot!$D$20)</f>
        <v/>
      </c>
      <c r="I54" s="456">
        <f t="shared" si="5"/>
        <v>1</v>
      </c>
    </row>
    <row r="55" spans="1:9" x14ac:dyDescent="0.2">
      <c r="A55" s="473"/>
      <c r="B55" s="457"/>
      <c r="C55" s="458"/>
      <c r="D55" s="458"/>
      <c r="E55" s="459"/>
      <c r="F55" s="216">
        <v>1</v>
      </c>
      <c r="G55" s="215" t="str">
        <f t="shared" si="4"/>
        <v/>
      </c>
      <c r="H55" s="462" t="str">
        <f>IF(ISERROR(G55/Kalkulation_Angebot!$D$20),"",G55/Kalkulation_Angebot!$D$20)</f>
        <v/>
      </c>
      <c r="I55" s="456">
        <f t="shared" si="5"/>
        <v>1</v>
      </c>
    </row>
    <row r="56" spans="1:9" x14ac:dyDescent="0.2">
      <c r="A56" s="473"/>
      <c r="B56" s="457"/>
      <c r="C56" s="458"/>
      <c r="D56" s="458"/>
      <c r="E56" s="459"/>
      <c r="F56" s="216">
        <v>1</v>
      </c>
      <c r="G56" s="215" t="str">
        <f t="shared" si="4"/>
        <v/>
      </c>
      <c r="H56" s="462" t="str">
        <f>IF(ISERROR(G56/Kalkulation_Angebot!$D$20),"",G56/Kalkulation_Angebot!$D$20)</f>
        <v/>
      </c>
      <c r="I56" s="456">
        <f t="shared" si="5"/>
        <v>1</v>
      </c>
    </row>
    <row r="57" spans="1:9" x14ac:dyDescent="0.2">
      <c r="A57" s="473"/>
      <c r="B57" s="457"/>
      <c r="C57" s="458"/>
      <c r="D57" s="458"/>
      <c r="E57" s="459"/>
      <c r="F57" s="216">
        <v>1</v>
      </c>
      <c r="G57" s="215" t="str">
        <f t="shared" si="4"/>
        <v/>
      </c>
      <c r="H57" s="462" t="str">
        <f>IF(ISERROR(G57/Kalkulation_Angebot!$D$20),"",G57/Kalkulation_Angebot!$D$20)</f>
        <v/>
      </c>
      <c r="I57" s="456">
        <f t="shared" si="5"/>
        <v>1</v>
      </c>
    </row>
    <row r="58" spans="1:9" x14ac:dyDescent="0.2">
      <c r="A58" s="473"/>
      <c r="B58" s="457"/>
      <c r="C58" s="458"/>
      <c r="D58" s="458"/>
      <c r="E58" s="459"/>
      <c r="F58" s="216">
        <v>1</v>
      </c>
      <c r="G58" s="215" t="str">
        <f t="shared" si="4"/>
        <v/>
      </c>
      <c r="H58" s="462" t="str">
        <f>IF(ISERROR(G58/Kalkulation_Angebot!$D$20),"",G58/Kalkulation_Angebot!$D$20)</f>
        <v/>
      </c>
      <c r="I58" s="456">
        <f t="shared" si="5"/>
        <v>1</v>
      </c>
    </row>
    <row r="59" spans="1:9" x14ac:dyDescent="0.2">
      <c r="A59" s="473"/>
      <c r="B59" s="457"/>
      <c r="C59" s="458"/>
      <c r="D59" s="458"/>
      <c r="E59" s="459"/>
      <c r="F59" s="216">
        <v>1</v>
      </c>
      <c r="G59" s="215" t="str">
        <f t="shared" si="4"/>
        <v/>
      </c>
      <c r="H59" s="462" t="str">
        <f>IF(ISERROR(G59/Kalkulation_Angebot!$D$20),"",G59/Kalkulation_Angebot!$D$20)</f>
        <v/>
      </c>
      <c r="I59" s="456">
        <f t="shared" si="5"/>
        <v>1</v>
      </c>
    </row>
    <row r="60" spans="1:9" x14ac:dyDescent="0.2">
      <c r="A60" s="473"/>
      <c r="B60" s="457"/>
      <c r="C60" s="458"/>
      <c r="D60" s="458"/>
      <c r="E60" s="459"/>
      <c r="F60" s="216">
        <v>1</v>
      </c>
      <c r="G60" s="215" t="str">
        <f t="shared" si="4"/>
        <v/>
      </c>
      <c r="H60" s="462" t="str">
        <f>IF(ISERROR(G60/Kalkulation_Angebot!$D$20),"",G60/Kalkulation_Angebot!$D$20)</f>
        <v/>
      </c>
      <c r="I60" s="456">
        <f t="shared" si="5"/>
        <v>1</v>
      </c>
    </row>
    <row r="61" spans="1:9" x14ac:dyDescent="0.2">
      <c r="A61" s="473"/>
      <c r="B61" s="457"/>
      <c r="C61" s="458"/>
      <c r="D61" s="458"/>
      <c r="E61" s="459"/>
      <c r="F61" s="216">
        <v>1</v>
      </c>
      <c r="G61" s="215" t="str">
        <f t="shared" si="4"/>
        <v/>
      </c>
      <c r="H61" s="462" t="str">
        <f>IF(ISERROR(G61/Kalkulation_Angebot!$D$20),"",G61/Kalkulation_Angebot!$D$20)</f>
        <v/>
      </c>
      <c r="I61" s="456">
        <f t="shared" si="5"/>
        <v>1</v>
      </c>
    </row>
    <row r="62" spans="1:9" x14ac:dyDescent="0.2">
      <c r="A62" s="473"/>
      <c r="B62" s="457"/>
      <c r="C62" s="458"/>
      <c r="D62" s="458"/>
      <c r="E62" s="459"/>
      <c r="F62" s="216">
        <v>1</v>
      </c>
      <c r="G62" s="215" t="str">
        <f t="shared" si="4"/>
        <v/>
      </c>
      <c r="H62" s="462" t="str">
        <f>IF(ISERROR(G62/Kalkulation_Angebot!$D$20),"",G62/Kalkulation_Angebot!$D$20)</f>
        <v/>
      </c>
      <c r="I62" s="456">
        <f t="shared" si="5"/>
        <v>1</v>
      </c>
    </row>
    <row r="63" spans="1:9" x14ac:dyDescent="0.2">
      <c r="A63" s="473"/>
      <c r="B63" s="457"/>
      <c r="C63" s="458"/>
      <c r="D63" s="458"/>
      <c r="E63" s="459"/>
      <c r="F63" s="216">
        <v>1</v>
      </c>
      <c r="G63" s="215" t="str">
        <f t="shared" si="4"/>
        <v/>
      </c>
      <c r="H63" s="462" t="str">
        <f>IF(ISERROR(G63/Kalkulation_Angebot!$D$20),"",G63/Kalkulation_Angebot!$D$20)</f>
        <v/>
      </c>
      <c r="I63" s="456">
        <f t="shared" si="5"/>
        <v>1</v>
      </c>
    </row>
    <row r="64" spans="1:9" x14ac:dyDescent="0.2">
      <c r="A64" s="473"/>
      <c r="B64" s="457"/>
      <c r="C64" s="458"/>
      <c r="D64" s="458"/>
      <c r="E64" s="459"/>
      <c r="F64" s="216">
        <v>1</v>
      </c>
      <c r="G64" s="215" t="str">
        <f t="shared" si="4"/>
        <v/>
      </c>
      <c r="H64" s="462" t="str">
        <f>IF(ISERROR(G64/Kalkulation_Angebot!$D$20),"",G64/Kalkulation_Angebot!$D$20)</f>
        <v/>
      </c>
      <c r="I64" s="456">
        <f t="shared" si="5"/>
        <v>1</v>
      </c>
    </row>
    <row r="65" spans="1:9" x14ac:dyDescent="0.2">
      <c r="A65" s="473"/>
      <c r="B65" s="457"/>
      <c r="C65" s="458"/>
      <c r="D65" s="458"/>
      <c r="E65" s="459"/>
      <c r="F65" s="216">
        <v>1</v>
      </c>
      <c r="G65" s="215" t="str">
        <f t="shared" si="4"/>
        <v/>
      </c>
      <c r="H65" s="462" t="str">
        <f>IF(ISERROR(G65/Kalkulation_Angebot!$D$20),"",G65/Kalkulation_Angebot!$D$20)</f>
        <v/>
      </c>
      <c r="I65" s="456">
        <f t="shared" si="5"/>
        <v>1</v>
      </c>
    </row>
    <row r="66" spans="1:9" x14ac:dyDescent="0.2">
      <c r="A66" s="473"/>
      <c r="B66" s="457"/>
      <c r="C66" s="458"/>
      <c r="D66" s="458"/>
      <c r="E66" s="459"/>
      <c r="F66" s="216">
        <v>1</v>
      </c>
      <c r="G66" s="215" t="str">
        <f t="shared" si="4"/>
        <v/>
      </c>
      <c r="H66" s="462" t="str">
        <f>IF(ISERROR(G66/Kalkulation_Angebot!$D$20),"",G66/Kalkulation_Angebot!$D$20)</f>
        <v/>
      </c>
      <c r="I66" s="456">
        <f t="shared" si="5"/>
        <v>1</v>
      </c>
    </row>
    <row r="67" spans="1:9" x14ac:dyDescent="0.2">
      <c r="A67" s="473"/>
      <c r="B67" s="457"/>
      <c r="C67" s="458"/>
      <c r="D67" s="458"/>
      <c r="E67" s="459"/>
      <c r="F67" s="216">
        <v>1</v>
      </c>
      <c r="G67" s="215" t="str">
        <f t="shared" si="4"/>
        <v/>
      </c>
      <c r="H67" s="462" t="str">
        <f>IF(ISERROR(G67/Kalkulation_Angebot!$D$20),"",G67/Kalkulation_Angebot!$D$20)</f>
        <v/>
      </c>
      <c r="I67" s="456">
        <f t="shared" si="5"/>
        <v>1</v>
      </c>
    </row>
    <row r="68" spans="1:9" x14ac:dyDescent="0.2">
      <c r="A68" s="473"/>
      <c r="B68" s="457"/>
      <c r="C68" s="458"/>
      <c r="D68" s="458"/>
      <c r="E68" s="459"/>
      <c r="F68" s="216">
        <v>1</v>
      </c>
      <c r="G68" s="215" t="str">
        <f t="shared" si="4"/>
        <v/>
      </c>
      <c r="H68" s="462" t="str">
        <f>IF(ISERROR(G68/Kalkulation_Angebot!$D$20),"",G68/Kalkulation_Angebot!$D$20)</f>
        <v/>
      </c>
      <c r="I68" s="456">
        <f t="shared" si="5"/>
        <v>1</v>
      </c>
    </row>
    <row r="69" spans="1:9" x14ac:dyDescent="0.2">
      <c r="A69" s="473"/>
      <c r="B69" s="457"/>
      <c r="C69" s="458"/>
      <c r="D69" s="458"/>
      <c r="E69" s="459"/>
      <c r="F69" s="216">
        <v>1</v>
      </c>
      <c r="G69" s="215" t="str">
        <f t="shared" si="4"/>
        <v/>
      </c>
      <c r="H69" s="462" t="str">
        <f>IF(ISERROR(G69/Kalkulation_Angebot!$D$20),"",G69/Kalkulation_Angebot!$D$20)</f>
        <v/>
      </c>
      <c r="I69" s="456">
        <f t="shared" si="5"/>
        <v>1</v>
      </c>
    </row>
    <row r="70" spans="1:9" x14ac:dyDescent="0.2">
      <c r="A70" s="473"/>
      <c r="B70" s="457"/>
      <c r="C70" s="458"/>
      <c r="D70" s="458"/>
      <c r="E70" s="459"/>
      <c r="F70" s="216">
        <v>1</v>
      </c>
      <c r="G70" s="215" t="str">
        <f t="shared" si="4"/>
        <v/>
      </c>
      <c r="H70" s="462" t="str">
        <f>IF(ISERROR(G70/Kalkulation_Angebot!$D$20),"",G70/Kalkulation_Angebot!$D$20)</f>
        <v/>
      </c>
      <c r="I70" s="456">
        <f t="shared" si="5"/>
        <v>1</v>
      </c>
    </row>
    <row r="71" spans="1:9" x14ac:dyDescent="0.2">
      <c r="A71" s="473"/>
      <c r="B71" s="457"/>
      <c r="C71" s="458"/>
      <c r="D71" s="458"/>
      <c r="E71" s="459"/>
      <c r="F71" s="216">
        <v>1</v>
      </c>
      <c r="G71" s="215" t="str">
        <f t="shared" si="4"/>
        <v/>
      </c>
      <c r="H71" s="462" t="str">
        <f>IF(ISERROR(G71/Kalkulation_Angebot!$D$20),"",G71/Kalkulation_Angebot!$D$20)</f>
        <v/>
      </c>
      <c r="I71" s="456">
        <f t="shared" si="5"/>
        <v>1</v>
      </c>
    </row>
    <row r="72" spans="1:9" x14ac:dyDescent="0.2">
      <c r="A72" s="473"/>
      <c r="B72" s="457"/>
      <c r="C72" s="458"/>
      <c r="D72" s="458"/>
      <c r="E72" s="459"/>
      <c r="F72" s="216">
        <v>1</v>
      </c>
      <c r="G72" s="215" t="str">
        <f t="shared" si="4"/>
        <v/>
      </c>
      <c r="H72" s="462" t="str">
        <f>IF(ISERROR(G72/Kalkulation_Angebot!$D$20),"",G72/Kalkulation_Angebot!$D$20)</f>
        <v/>
      </c>
      <c r="I72" s="456">
        <f t="shared" si="5"/>
        <v>1</v>
      </c>
    </row>
    <row r="73" spans="1:9" x14ac:dyDescent="0.2">
      <c r="A73" s="473"/>
      <c r="B73" s="457"/>
      <c r="C73" s="458"/>
      <c r="D73" s="458"/>
      <c r="E73" s="459"/>
      <c r="F73" s="216">
        <v>1</v>
      </c>
      <c r="G73" s="215" t="str">
        <f t="shared" si="4"/>
        <v/>
      </c>
      <c r="H73" s="462" t="str">
        <f>IF(ISERROR(G73/Kalkulation_Angebot!$D$20),"",G73/Kalkulation_Angebot!$D$20)</f>
        <v/>
      </c>
      <c r="I73" s="456">
        <f t="shared" si="5"/>
        <v>1</v>
      </c>
    </row>
    <row r="74" spans="1:9" x14ac:dyDescent="0.2">
      <c r="A74" s="473"/>
      <c r="B74" s="457"/>
      <c r="C74" s="458"/>
      <c r="D74" s="458"/>
      <c r="E74" s="459"/>
      <c r="F74" s="216">
        <v>1</v>
      </c>
      <c r="G74" s="215" t="str">
        <f t="shared" si="4"/>
        <v/>
      </c>
      <c r="H74" s="462" t="str">
        <f>IF(ISERROR(G74/Kalkulation_Angebot!$D$20),"",G74/Kalkulation_Angebot!$D$20)</f>
        <v/>
      </c>
      <c r="I74" s="456">
        <f t="shared" si="5"/>
        <v>1</v>
      </c>
    </row>
    <row r="75" spans="1:9" x14ac:dyDescent="0.2">
      <c r="A75" s="473"/>
      <c r="B75" s="457"/>
      <c r="C75" s="458"/>
      <c r="D75" s="458"/>
      <c r="E75" s="459"/>
      <c r="F75" s="216">
        <v>1</v>
      </c>
      <c r="G75" s="215" t="str">
        <f t="shared" si="4"/>
        <v/>
      </c>
      <c r="H75" s="462" t="str">
        <f>IF(ISERROR(G75/Kalkulation_Angebot!$D$20),"",G75/Kalkulation_Angebot!$D$20)</f>
        <v/>
      </c>
      <c r="I75" s="456">
        <f t="shared" si="5"/>
        <v>1</v>
      </c>
    </row>
    <row r="76" spans="1:9" x14ac:dyDescent="0.2">
      <c r="A76" s="473"/>
      <c r="B76" s="457"/>
      <c r="C76" s="458"/>
      <c r="D76" s="458"/>
      <c r="E76" s="459"/>
      <c r="F76" s="216">
        <v>1</v>
      </c>
      <c r="G76" s="215" t="str">
        <f t="shared" si="4"/>
        <v/>
      </c>
      <c r="H76" s="462" t="str">
        <f>IF(ISERROR(G76/Kalkulation_Angebot!$D$20),"",G76/Kalkulation_Angebot!$D$20)</f>
        <v/>
      </c>
      <c r="I76" s="456">
        <f t="shared" si="5"/>
        <v>1</v>
      </c>
    </row>
    <row r="77" spans="1:9" x14ac:dyDescent="0.2">
      <c r="A77" s="473"/>
      <c r="B77" s="457"/>
      <c r="C77" s="458"/>
      <c r="D77" s="458"/>
      <c r="E77" s="459"/>
      <c r="F77" s="216">
        <v>1</v>
      </c>
      <c r="G77" s="215" t="str">
        <f t="shared" si="4"/>
        <v/>
      </c>
      <c r="H77" s="462" t="str">
        <f>IF(ISERROR(G77/Kalkulation_Angebot!$D$20),"",G77/Kalkulation_Angebot!$D$20)</f>
        <v/>
      </c>
      <c r="I77" s="456">
        <f t="shared" si="5"/>
        <v>1</v>
      </c>
    </row>
    <row r="78" spans="1:9" ht="15.65" thickBot="1" x14ac:dyDescent="0.25">
      <c r="A78" s="474"/>
      <c r="B78" s="314"/>
      <c r="C78" s="315"/>
      <c r="D78" s="315"/>
      <c r="E78" s="316"/>
      <c r="F78" s="317">
        <v>1</v>
      </c>
      <c r="G78" s="318" t="str">
        <f t="shared" si="4"/>
        <v/>
      </c>
      <c r="H78" s="454" t="str">
        <f>IF(ISERROR(G78/Kalkulation_Angebot!$D$20),"",G78/Kalkulation_Angebot!$D$20)</f>
        <v/>
      </c>
      <c r="I78" s="471">
        <f t="shared" ref="I78:I252" si="6">1/F78</f>
        <v>1</v>
      </c>
    </row>
    <row r="79" spans="1:9" x14ac:dyDescent="0.2">
      <c r="A79" s="472" t="s">
        <v>293</v>
      </c>
      <c r="B79" s="308"/>
      <c r="C79" s="309"/>
      <c r="D79" s="309"/>
      <c r="E79" s="310"/>
      <c r="F79" s="460">
        <v>1</v>
      </c>
      <c r="G79" s="461" t="str">
        <f t="shared" si="4"/>
        <v/>
      </c>
      <c r="H79" s="462" t="str">
        <f>IF(ISERROR(G79/Kalkulation_Angebot!$D$20),"",G79/Kalkulation_Angebot!$D$20)</f>
        <v/>
      </c>
      <c r="I79" s="470">
        <f t="shared" si="6"/>
        <v>1</v>
      </c>
    </row>
    <row r="80" spans="1:9" x14ac:dyDescent="0.2">
      <c r="A80" s="389"/>
      <c r="B80" s="457"/>
      <c r="C80" s="458"/>
      <c r="D80" s="458"/>
      <c r="E80" s="459"/>
      <c r="F80" s="216">
        <v>1</v>
      </c>
      <c r="G80" s="215" t="str">
        <f t="shared" si="4"/>
        <v/>
      </c>
      <c r="H80" s="462" t="str">
        <f>IF(ISERROR(G80/Kalkulation_Angebot!$D$20),"",G80/Kalkulation_Angebot!$D$20)</f>
        <v/>
      </c>
      <c r="I80" s="456">
        <f t="shared" si="6"/>
        <v>1</v>
      </c>
    </row>
    <row r="81" spans="1:9" x14ac:dyDescent="0.2">
      <c r="A81" s="389"/>
      <c r="B81" s="457"/>
      <c r="C81" s="458"/>
      <c r="D81" s="458"/>
      <c r="E81" s="459"/>
      <c r="F81" s="216">
        <v>1</v>
      </c>
      <c r="G81" s="215" t="str">
        <f t="shared" si="4"/>
        <v/>
      </c>
      <c r="H81" s="462" t="str">
        <f>IF(ISERROR(G81/Kalkulation_Angebot!$D$20),"",G81/Kalkulation_Angebot!$D$20)</f>
        <v/>
      </c>
      <c r="I81" s="456">
        <f t="shared" si="6"/>
        <v>1</v>
      </c>
    </row>
    <row r="82" spans="1:9" x14ac:dyDescent="0.2">
      <c r="A82" s="389"/>
      <c r="B82" s="457"/>
      <c r="C82" s="458"/>
      <c r="D82" s="458"/>
      <c r="E82" s="459"/>
      <c r="F82" s="216">
        <v>1</v>
      </c>
      <c r="G82" s="215" t="str">
        <f t="shared" si="4"/>
        <v/>
      </c>
      <c r="H82" s="462" t="str">
        <f>IF(ISERROR(G82/Kalkulation_Angebot!$D$20),"",G82/Kalkulation_Angebot!$D$20)</f>
        <v/>
      </c>
      <c r="I82" s="456">
        <f t="shared" si="6"/>
        <v>1</v>
      </c>
    </row>
    <row r="83" spans="1:9" x14ac:dyDescent="0.2">
      <c r="A83" s="389"/>
      <c r="B83" s="457"/>
      <c r="C83" s="458"/>
      <c r="D83" s="458"/>
      <c r="E83" s="459"/>
      <c r="F83" s="216">
        <v>1</v>
      </c>
      <c r="G83" s="215" t="str">
        <f t="shared" si="4"/>
        <v/>
      </c>
      <c r="H83" s="462" t="str">
        <f>IF(ISERROR(G83/Kalkulation_Angebot!$D$20),"",G83/Kalkulation_Angebot!$D$20)</f>
        <v/>
      </c>
      <c r="I83" s="456">
        <f t="shared" si="6"/>
        <v>1</v>
      </c>
    </row>
    <row r="84" spans="1:9" x14ac:dyDescent="0.2">
      <c r="A84" s="389"/>
      <c r="B84" s="457"/>
      <c r="C84" s="458"/>
      <c r="D84" s="458"/>
      <c r="E84" s="459"/>
      <c r="F84" s="216">
        <v>1</v>
      </c>
      <c r="G84" s="215" t="str">
        <f t="shared" si="4"/>
        <v/>
      </c>
      <c r="H84" s="462" t="str">
        <f>IF(ISERROR(G84/Kalkulation_Angebot!$D$20),"",G84/Kalkulation_Angebot!$D$20)</f>
        <v/>
      </c>
      <c r="I84" s="456">
        <f t="shared" si="6"/>
        <v>1</v>
      </c>
    </row>
    <row r="85" spans="1:9" x14ac:dyDescent="0.2">
      <c r="A85" s="389"/>
      <c r="B85" s="457"/>
      <c r="C85" s="458"/>
      <c r="D85" s="458"/>
      <c r="E85" s="459"/>
      <c r="F85" s="216">
        <v>1</v>
      </c>
      <c r="G85" s="215" t="str">
        <f t="shared" si="4"/>
        <v/>
      </c>
      <c r="H85" s="462" t="str">
        <f>IF(ISERROR(G85/Kalkulation_Angebot!$D$20),"",G85/Kalkulation_Angebot!$D$20)</f>
        <v/>
      </c>
      <c r="I85" s="456">
        <f t="shared" si="6"/>
        <v>1</v>
      </c>
    </row>
    <row r="86" spans="1:9" x14ac:dyDescent="0.2">
      <c r="A86" s="389"/>
      <c r="B86" s="457"/>
      <c r="C86" s="458"/>
      <c r="D86" s="458"/>
      <c r="E86" s="459"/>
      <c r="F86" s="216">
        <v>1</v>
      </c>
      <c r="G86" s="215" t="str">
        <f t="shared" si="4"/>
        <v/>
      </c>
      <c r="H86" s="462" t="str">
        <f>IF(ISERROR(G86/Kalkulation_Angebot!$D$20),"",G86/Kalkulation_Angebot!$D$20)</f>
        <v/>
      </c>
      <c r="I86" s="456">
        <f t="shared" si="6"/>
        <v>1</v>
      </c>
    </row>
    <row r="87" spans="1:9" x14ac:dyDescent="0.2">
      <c r="A87" s="389"/>
      <c r="B87" s="457"/>
      <c r="C87" s="458"/>
      <c r="D87" s="458"/>
      <c r="E87" s="459"/>
      <c r="F87" s="216">
        <v>1</v>
      </c>
      <c r="G87" s="215" t="str">
        <f t="shared" si="4"/>
        <v/>
      </c>
      <c r="H87" s="462" t="str">
        <f>IF(ISERROR(G87/Kalkulation_Angebot!$D$20),"",G87/Kalkulation_Angebot!$D$20)</f>
        <v/>
      </c>
      <c r="I87" s="456">
        <f t="shared" si="6"/>
        <v>1</v>
      </c>
    </row>
    <row r="88" spans="1:9" x14ac:dyDescent="0.2">
      <c r="A88" s="389"/>
      <c r="B88" s="457"/>
      <c r="C88" s="458"/>
      <c r="D88" s="458"/>
      <c r="E88" s="459"/>
      <c r="F88" s="216">
        <v>1</v>
      </c>
      <c r="G88" s="215" t="str">
        <f t="shared" si="4"/>
        <v/>
      </c>
      <c r="H88" s="462" t="str">
        <f>IF(ISERROR(G88/Kalkulation_Angebot!$D$20),"",G88/Kalkulation_Angebot!$D$20)</f>
        <v/>
      </c>
      <c r="I88" s="456">
        <f t="shared" si="6"/>
        <v>1</v>
      </c>
    </row>
    <row r="89" spans="1:9" x14ac:dyDescent="0.2">
      <c r="A89" s="389"/>
      <c r="B89" s="457"/>
      <c r="C89" s="458"/>
      <c r="D89" s="458"/>
      <c r="E89" s="459"/>
      <c r="F89" s="216">
        <v>1</v>
      </c>
      <c r="G89" s="215" t="str">
        <f t="shared" si="4"/>
        <v/>
      </c>
      <c r="H89" s="462" t="str">
        <f>IF(ISERROR(G89/Kalkulation_Angebot!$D$20),"",G89/Kalkulation_Angebot!$D$20)</f>
        <v/>
      </c>
      <c r="I89" s="456">
        <f t="shared" si="6"/>
        <v>1</v>
      </c>
    </row>
    <row r="90" spans="1:9" x14ac:dyDescent="0.2">
      <c r="A90" s="389"/>
      <c r="B90" s="457"/>
      <c r="C90" s="458"/>
      <c r="D90" s="458"/>
      <c r="E90" s="459"/>
      <c r="F90" s="216">
        <v>1</v>
      </c>
      <c r="G90" s="215" t="str">
        <f t="shared" si="4"/>
        <v/>
      </c>
      <c r="H90" s="462" t="str">
        <f>IF(ISERROR(G90/Kalkulation_Angebot!$D$20),"",G90/Kalkulation_Angebot!$D$20)</f>
        <v/>
      </c>
      <c r="I90" s="456">
        <f t="shared" si="6"/>
        <v>1</v>
      </c>
    </row>
    <row r="91" spans="1:9" x14ac:dyDescent="0.2">
      <c r="A91" s="389"/>
      <c r="B91" s="457"/>
      <c r="C91" s="458"/>
      <c r="D91" s="458"/>
      <c r="E91" s="459"/>
      <c r="F91" s="216">
        <v>1</v>
      </c>
      <c r="G91" s="215" t="str">
        <f t="shared" si="4"/>
        <v/>
      </c>
      <c r="H91" s="462" t="str">
        <f>IF(ISERROR(G91/Kalkulation_Angebot!$D$20),"",G91/Kalkulation_Angebot!$D$20)</f>
        <v/>
      </c>
      <c r="I91" s="456">
        <f t="shared" si="6"/>
        <v>1</v>
      </c>
    </row>
    <row r="92" spans="1:9" x14ac:dyDescent="0.2">
      <c r="A92" s="389"/>
      <c r="B92" s="457"/>
      <c r="C92" s="458"/>
      <c r="D92" s="458"/>
      <c r="E92" s="459"/>
      <c r="F92" s="216">
        <v>1</v>
      </c>
      <c r="G92" s="215" t="str">
        <f t="shared" si="4"/>
        <v/>
      </c>
      <c r="H92" s="462" t="str">
        <f>IF(ISERROR(G92/Kalkulation_Angebot!$D$20),"",G92/Kalkulation_Angebot!$D$20)</f>
        <v/>
      </c>
      <c r="I92" s="456">
        <f t="shared" si="6"/>
        <v>1</v>
      </c>
    </row>
    <row r="93" spans="1:9" x14ac:dyDescent="0.2">
      <c r="A93" s="389"/>
      <c r="B93" s="457"/>
      <c r="C93" s="458"/>
      <c r="D93" s="458"/>
      <c r="E93" s="459"/>
      <c r="F93" s="216">
        <v>1</v>
      </c>
      <c r="G93" s="215" t="str">
        <f t="shared" si="4"/>
        <v/>
      </c>
      <c r="H93" s="462" t="str">
        <f>IF(ISERROR(G93/Kalkulation_Angebot!$D$20),"",G93/Kalkulation_Angebot!$D$20)</f>
        <v/>
      </c>
      <c r="I93" s="456">
        <f t="shared" si="6"/>
        <v>1</v>
      </c>
    </row>
    <row r="94" spans="1:9" x14ac:dyDescent="0.2">
      <c r="A94" s="389"/>
      <c r="B94" s="457"/>
      <c r="C94" s="458"/>
      <c r="D94" s="458"/>
      <c r="E94" s="459"/>
      <c r="F94" s="216">
        <v>1</v>
      </c>
      <c r="G94" s="215" t="str">
        <f t="shared" si="4"/>
        <v/>
      </c>
      <c r="H94" s="462" t="str">
        <f>IF(ISERROR(G94/Kalkulation_Angebot!$D$20),"",G94/Kalkulation_Angebot!$D$20)</f>
        <v/>
      </c>
      <c r="I94" s="456">
        <f t="shared" si="6"/>
        <v>1</v>
      </c>
    </row>
    <row r="95" spans="1:9" x14ac:dyDescent="0.2">
      <c r="A95" s="389"/>
      <c r="B95" s="457"/>
      <c r="C95" s="458"/>
      <c r="D95" s="458"/>
      <c r="E95" s="459"/>
      <c r="F95" s="216">
        <v>1</v>
      </c>
      <c r="G95" s="215" t="str">
        <f t="shared" si="4"/>
        <v/>
      </c>
      <c r="H95" s="462" t="str">
        <f>IF(ISERROR(G95/Kalkulation_Angebot!$D$20),"",G95/Kalkulation_Angebot!$D$20)</f>
        <v/>
      </c>
      <c r="I95" s="456">
        <f t="shared" si="6"/>
        <v>1</v>
      </c>
    </row>
    <row r="96" spans="1:9" x14ac:dyDescent="0.2">
      <c r="A96" s="389"/>
      <c r="B96" s="457"/>
      <c r="C96" s="458"/>
      <c r="D96" s="458"/>
      <c r="E96" s="459"/>
      <c r="F96" s="216">
        <v>1</v>
      </c>
      <c r="G96" s="215" t="str">
        <f t="shared" si="4"/>
        <v/>
      </c>
      <c r="H96" s="462" t="str">
        <f>IF(ISERROR(G96/Kalkulation_Angebot!$D$20),"",G96/Kalkulation_Angebot!$D$20)</f>
        <v/>
      </c>
      <c r="I96" s="456">
        <f t="shared" si="6"/>
        <v>1</v>
      </c>
    </row>
    <row r="97" spans="1:9" x14ac:dyDescent="0.2">
      <c r="A97" s="389"/>
      <c r="B97" s="457"/>
      <c r="C97" s="458"/>
      <c r="D97" s="458"/>
      <c r="E97" s="459"/>
      <c r="F97" s="216">
        <v>1</v>
      </c>
      <c r="G97" s="215" t="str">
        <f t="shared" si="4"/>
        <v/>
      </c>
      <c r="H97" s="462" t="str">
        <f>IF(ISERROR(G97/Kalkulation_Angebot!$D$20),"",G97/Kalkulation_Angebot!$D$20)</f>
        <v/>
      </c>
      <c r="I97" s="456">
        <f t="shared" si="6"/>
        <v>1</v>
      </c>
    </row>
    <row r="98" spans="1:9" x14ac:dyDescent="0.2">
      <c r="A98" s="389"/>
      <c r="B98" s="457"/>
      <c r="C98" s="458"/>
      <c r="D98" s="458"/>
      <c r="E98" s="459"/>
      <c r="F98" s="216">
        <v>1</v>
      </c>
      <c r="G98" s="215" t="str">
        <f t="shared" si="4"/>
        <v/>
      </c>
      <c r="H98" s="462" t="str">
        <f>IF(ISERROR(G98/Kalkulation_Angebot!$D$20),"",G98/Kalkulation_Angebot!$D$20)</f>
        <v/>
      </c>
      <c r="I98" s="456">
        <f t="shared" si="6"/>
        <v>1</v>
      </c>
    </row>
    <row r="99" spans="1:9" x14ac:dyDescent="0.2">
      <c r="A99" s="389"/>
      <c r="B99" s="457"/>
      <c r="C99" s="458"/>
      <c r="D99" s="458"/>
      <c r="E99" s="459"/>
      <c r="F99" s="216">
        <v>1</v>
      </c>
      <c r="G99" s="215" t="str">
        <f t="shared" si="4"/>
        <v/>
      </c>
      <c r="H99" s="462" t="str">
        <f>IF(ISERROR(G99/Kalkulation_Angebot!$D$20),"",G99/Kalkulation_Angebot!$D$20)</f>
        <v/>
      </c>
      <c r="I99" s="456">
        <f t="shared" si="6"/>
        <v>1</v>
      </c>
    </row>
    <row r="100" spans="1:9" x14ac:dyDescent="0.2">
      <c r="A100" s="389"/>
      <c r="B100" s="457"/>
      <c r="C100" s="458"/>
      <c r="D100" s="458"/>
      <c r="E100" s="459"/>
      <c r="F100" s="216">
        <v>1</v>
      </c>
      <c r="G100" s="215" t="str">
        <f t="shared" si="4"/>
        <v/>
      </c>
      <c r="H100" s="462" t="str">
        <f>IF(ISERROR(G100/Kalkulation_Angebot!$D$20),"",G100/Kalkulation_Angebot!$D$20)</f>
        <v/>
      </c>
      <c r="I100" s="456">
        <f t="shared" si="6"/>
        <v>1</v>
      </c>
    </row>
    <row r="101" spans="1:9" x14ac:dyDescent="0.2">
      <c r="A101" s="389"/>
      <c r="B101" s="457"/>
      <c r="C101" s="458"/>
      <c r="D101" s="458"/>
      <c r="E101" s="459"/>
      <c r="F101" s="216">
        <v>1</v>
      </c>
      <c r="G101" s="215" t="str">
        <f t="shared" si="4"/>
        <v/>
      </c>
      <c r="H101" s="462" t="str">
        <f>IF(ISERROR(G101/Kalkulation_Angebot!$D$20),"",G101/Kalkulation_Angebot!$D$20)</f>
        <v/>
      </c>
      <c r="I101" s="456">
        <f t="shared" si="6"/>
        <v>1</v>
      </c>
    </row>
    <row r="102" spans="1:9" x14ac:dyDescent="0.2">
      <c r="A102" s="389"/>
      <c r="B102" s="457"/>
      <c r="C102" s="458"/>
      <c r="D102" s="458"/>
      <c r="E102" s="459"/>
      <c r="F102" s="216">
        <v>1</v>
      </c>
      <c r="G102" s="215" t="str">
        <f t="shared" si="4"/>
        <v/>
      </c>
      <c r="H102" s="462" t="str">
        <f>IF(ISERROR(G102/Kalkulation_Angebot!$D$20),"",G102/Kalkulation_Angebot!$D$20)</f>
        <v/>
      </c>
      <c r="I102" s="456">
        <f t="shared" si="6"/>
        <v>1</v>
      </c>
    </row>
    <row r="103" spans="1:9" x14ac:dyDescent="0.2">
      <c r="A103" s="389"/>
      <c r="B103" s="457"/>
      <c r="C103" s="458"/>
      <c r="D103" s="458"/>
      <c r="E103" s="459"/>
      <c r="F103" s="216">
        <v>1</v>
      </c>
      <c r="G103" s="215" t="str">
        <f t="shared" si="4"/>
        <v/>
      </c>
      <c r="H103" s="462" t="str">
        <f>IF(ISERROR(G103/Kalkulation_Angebot!$D$20),"",G103/Kalkulation_Angebot!$D$20)</f>
        <v/>
      </c>
      <c r="I103" s="456">
        <f t="shared" si="6"/>
        <v>1</v>
      </c>
    </row>
    <row r="104" spans="1:9" x14ac:dyDescent="0.2">
      <c r="A104" s="389"/>
      <c r="B104" s="457"/>
      <c r="C104" s="458"/>
      <c r="D104" s="458"/>
      <c r="E104" s="459"/>
      <c r="F104" s="216">
        <v>1</v>
      </c>
      <c r="G104" s="215" t="str">
        <f t="shared" si="4"/>
        <v/>
      </c>
      <c r="H104" s="462" t="str">
        <f>IF(ISERROR(G104/Kalkulation_Angebot!$D$20),"",G104/Kalkulation_Angebot!$D$20)</f>
        <v/>
      </c>
      <c r="I104" s="456">
        <f t="shared" si="6"/>
        <v>1</v>
      </c>
    </row>
    <row r="105" spans="1:9" x14ac:dyDescent="0.2">
      <c r="A105" s="389"/>
      <c r="B105" s="457"/>
      <c r="C105" s="458"/>
      <c r="D105" s="458"/>
      <c r="E105" s="459"/>
      <c r="F105" s="216">
        <v>1</v>
      </c>
      <c r="G105" s="215" t="str">
        <f t="shared" si="4"/>
        <v/>
      </c>
      <c r="H105" s="462" t="str">
        <f>IF(ISERROR(G105/Kalkulation_Angebot!$D$20),"",G105/Kalkulation_Angebot!$D$20)</f>
        <v/>
      </c>
      <c r="I105" s="456">
        <f t="shared" si="6"/>
        <v>1</v>
      </c>
    </row>
    <row r="106" spans="1:9" x14ac:dyDescent="0.2">
      <c r="A106" s="389"/>
      <c r="B106" s="457"/>
      <c r="C106" s="458"/>
      <c r="D106" s="458"/>
      <c r="E106" s="459"/>
      <c r="F106" s="216">
        <v>1</v>
      </c>
      <c r="G106" s="215" t="str">
        <f t="shared" si="4"/>
        <v/>
      </c>
      <c r="H106" s="462" t="str">
        <f>IF(ISERROR(G106/Kalkulation_Angebot!$D$20),"",G106/Kalkulation_Angebot!$D$20)</f>
        <v/>
      </c>
      <c r="I106" s="456">
        <f t="shared" si="6"/>
        <v>1</v>
      </c>
    </row>
    <row r="107" spans="1:9" x14ac:dyDescent="0.2">
      <c r="A107" s="389"/>
      <c r="B107" s="457"/>
      <c r="C107" s="458"/>
      <c r="D107" s="458"/>
      <c r="E107" s="459"/>
      <c r="F107" s="216">
        <v>1</v>
      </c>
      <c r="G107" s="215" t="str">
        <f t="shared" si="4"/>
        <v/>
      </c>
      <c r="H107" s="462" t="str">
        <f>IF(ISERROR(G107/Kalkulation_Angebot!$D$20),"",G107/Kalkulation_Angebot!$D$20)</f>
        <v/>
      </c>
      <c r="I107" s="456">
        <f t="shared" si="6"/>
        <v>1</v>
      </c>
    </row>
    <row r="108" spans="1:9" x14ac:dyDescent="0.2">
      <c r="A108" s="389"/>
      <c r="B108" s="457"/>
      <c r="C108" s="458"/>
      <c r="D108" s="458"/>
      <c r="E108" s="459"/>
      <c r="F108" s="216">
        <v>1</v>
      </c>
      <c r="G108" s="215" t="str">
        <f t="shared" si="4"/>
        <v/>
      </c>
      <c r="H108" s="462" t="str">
        <f>IF(ISERROR(G108/Kalkulation_Angebot!$D$20),"",G108/Kalkulation_Angebot!$D$20)</f>
        <v/>
      </c>
      <c r="I108" s="456">
        <f t="shared" si="6"/>
        <v>1</v>
      </c>
    </row>
    <row r="109" spans="1:9" x14ac:dyDescent="0.2">
      <c r="A109" s="389"/>
      <c r="B109" s="457"/>
      <c r="C109" s="458"/>
      <c r="D109" s="458"/>
      <c r="E109" s="459"/>
      <c r="F109" s="216">
        <v>1</v>
      </c>
      <c r="G109" s="215" t="str">
        <f t="shared" ref="G109:G114" si="7">IF(D109&lt;($I$43-1),"",E109*F109)</f>
        <v/>
      </c>
      <c r="H109" s="462" t="str">
        <f>IF(ISERROR(G109/Kalkulation_Angebot!$D$20),"",G109/Kalkulation_Angebot!$D$20)</f>
        <v/>
      </c>
      <c r="I109" s="456">
        <f t="shared" si="6"/>
        <v>1</v>
      </c>
    </row>
    <row r="110" spans="1:9" x14ac:dyDescent="0.2">
      <c r="A110" s="389"/>
      <c r="B110" s="457"/>
      <c r="C110" s="458"/>
      <c r="D110" s="458"/>
      <c r="E110" s="459"/>
      <c r="F110" s="216">
        <v>1</v>
      </c>
      <c r="G110" s="215" t="str">
        <f t="shared" si="7"/>
        <v/>
      </c>
      <c r="H110" s="462" t="str">
        <f>IF(ISERROR(G110/Kalkulation_Angebot!$D$20),"",G110/Kalkulation_Angebot!$D$20)</f>
        <v/>
      </c>
      <c r="I110" s="456">
        <f t="shared" si="6"/>
        <v>1</v>
      </c>
    </row>
    <row r="111" spans="1:9" x14ac:dyDescent="0.2">
      <c r="A111" s="389"/>
      <c r="B111" s="457"/>
      <c r="C111" s="458"/>
      <c r="D111" s="458"/>
      <c r="E111" s="459"/>
      <c r="F111" s="216">
        <v>1</v>
      </c>
      <c r="G111" s="215" t="str">
        <f t="shared" si="7"/>
        <v/>
      </c>
      <c r="H111" s="462" t="str">
        <f>IF(ISERROR(G111/Kalkulation_Angebot!$D$20),"",G111/Kalkulation_Angebot!$D$20)</f>
        <v/>
      </c>
      <c r="I111" s="456">
        <f t="shared" si="6"/>
        <v>1</v>
      </c>
    </row>
    <row r="112" spans="1:9" x14ac:dyDescent="0.2">
      <c r="A112" s="389"/>
      <c r="B112" s="457"/>
      <c r="C112" s="458"/>
      <c r="D112" s="458"/>
      <c r="E112" s="459"/>
      <c r="F112" s="216">
        <v>1</v>
      </c>
      <c r="G112" s="215" t="str">
        <f t="shared" si="7"/>
        <v/>
      </c>
      <c r="H112" s="462" t="str">
        <f>IF(ISERROR(G112/Kalkulation_Angebot!$D$20),"",G112/Kalkulation_Angebot!$D$20)</f>
        <v/>
      </c>
      <c r="I112" s="456">
        <f t="shared" si="6"/>
        <v>1</v>
      </c>
    </row>
    <row r="113" spans="1:9" x14ac:dyDescent="0.2">
      <c r="A113" s="389"/>
      <c r="B113" s="463"/>
      <c r="C113" s="464"/>
      <c r="D113" s="464"/>
      <c r="E113" s="465"/>
      <c r="F113" s="466">
        <v>1</v>
      </c>
      <c r="G113" s="215" t="str">
        <f t="shared" si="7"/>
        <v/>
      </c>
      <c r="H113" s="467" t="str">
        <f>IF(ISERROR(G113/Kalkulation_Angebot!$D$20),"",G113/Kalkulation_Angebot!$D$20)</f>
        <v/>
      </c>
      <c r="I113" s="469">
        <f t="shared" si="6"/>
        <v>1</v>
      </c>
    </row>
    <row r="114" spans="1:9" ht="15.65" thickBot="1" x14ac:dyDescent="0.25">
      <c r="A114" s="389"/>
      <c r="B114" s="314"/>
      <c r="C114" s="315"/>
      <c r="D114" s="315"/>
      <c r="E114" s="316"/>
      <c r="F114" s="317">
        <v>1</v>
      </c>
      <c r="G114" s="318" t="str">
        <f t="shared" si="7"/>
        <v/>
      </c>
      <c r="H114" s="454" t="str">
        <f>IF(ISERROR(G114/Kalkulation_Angebot!$D$20),"",G114/Kalkulation_Angebot!$D$20)</f>
        <v/>
      </c>
      <c r="I114" s="471">
        <f t="shared" si="6"/>
        <v>1</v>
      </c>
    </row>
    <row r="115" spans="1:9" x14ac:dyDescent="0.2">
      <c r="A115" s="388" t="s">
        <v>294</v>
      </c>
      <c r="B115" s="457"/>
      <c r="C115" s="458"/>
      <c r="D115" s="458"/>
      <c r="E115" s="459"/>
      <c r="F115" s="460">
        <v>0.2</v>
      </c>
      <c r="G115" s="461" t="str">
        <f>IF(D115&lt;($I$43-5),"",E115*F115)</f>
        <v/>
      </c>
      <c r="H115" s="462" t="str">
        <f>IF(ISERROR(G115/Kalkulation_Angebot!$D$20),"",G115/Kalkulation_Angebot!$D$20)</f>
        <v/>
      </c>
      <c r="I115" s="470">
        <f t="shared" si="6"/>
        <v>5</v>
      </c>
    </row>
    <row r="116" spans="1:9" x14ac:dyDescent="0.2">
      <c r="A116" s="389"/>
      <c r="B116" s="457"/>
      <c r="C116" s="458"/>
      <c r="D116" s="458"/>
      <c r="E116" s="459"/>
      <c r="F116" s="460">
        <v>0.2</v>
      </c>
      <c r="G116" s="461" t="str">
        <f t="shared" ref="G116:G177" si="8">IF(D116&lt;($I$43-5),"",E116*F116)</f>
        <v/>
      </c>
      <c r="H116" s="462" t="str">
        <f>IF(ISERROR(G116/Kalkulation_Angebot!$D$20),"",G116/Kalkulation_Angebot!$D$20)</f>
        <v/>
      </c>
      <c r="I116" s="456">
        <f t="shared" si="6"/>
        <v>5</v>
      </c>
    </row>
    <row r="117" spans="1:9" x14ac:dyDescent="0.2">
      <c r="A117" s="389"/>
      <c r="B117" s="457"/>
      <c r="C117" s="458"/>
      <c r="D117" s="458"/>
      <c r="E117" s="459"/>
      <c r="F117" s="460">
        <v>0.2</v>
      </c>
      <c r="G117" s="461" t="str">
        <f t="shared" si="8"/>
        <v/>
      </c>
      <c r="H117" s="462" t="str">
        <f>IF(ISERROR(G117/Kalkulation_Angebot!$D$20),"",G117/Kalkulation_Angebot!$D$20)</f>
        <v/>
      </c>
      <c r="I117" s="456">
        <f t="shared" si="6"/>
        <v>5</v>
      </c>
    </row>
    <row r="118" spans="1:9" x14ac:dyDescent="0.2">
      <c r="A118" s="389"/>
      <c r="B118" s="457"/>
      <c r="C118" s="458"/>
      <c r="D118" s="458"/>
      <c r="E118" s="459"/>
      <c r="F118" s="460">
        <v>0.2</v>
      </c>
      <c r="G118" s="461" t="str">
        <f t="shared" si="8"/>
        <v/>
      </c>
      <c r="H118" s="462" t="str">
        <f>IF(ISERROR(G118/Kalkulation_Angebot!$D$20),"",G118/Kalkulation_Angebot!$D$20)</f>
        <v/>
      </c>
      <c r="I118" s="456">
        <f t="shared" si="6"/>
        <v>5</v>
      </c>
    </row>
    <row r="119" spans="1:9" x14ac:dyDescent="0.2">
      <c r="A119" s="389"/>
      <c r="B119" s="457"/>
      <c r="C119" s="458"/>
      <c r="D119" s="458"/>
      <c r="E119" s="459"/>
      <c r="F119" s="460">
        <v>0.2</v>
      </c>
      <c r="G119" s="461" t="str">
        <f t="shared" si="8"/>
        <v/>
      </c>
      <c r="H119" s="462" t="str">
        <f>IF(ISERROR(G119/Kalkulation_Angebot!$D$20),"",G119/Kalkulation_Angebot!$D$20)</f>
        <v/>
      </c>
      <c r="I119" s="456">
        <f t="shared" si="6"/>
        <v>5</v>
      </c>
    </row>
    <row r="120" spans="1:9" x14ac:dyDescent="0.2">
      <c r="A120" s="389"/>
      <c r="B120" s="457"/>
      <c r="C120" s="458"/>
      <c r="D120" s="458"/>
      <c r="E120" s="459"/>
      <c r="F120" s="460">
        <v>0.2</v>
      </c>
      <c r="G120" s="461" t="str">
        <f t="shared" si="8"/>
        <v/>
      </c>
      <c r="H120" s="462" t="str">
        <f>IF(ISERROR(G120/Kalkulation_Angebot!$D$20),"",G120/Kalkulation_Angebot!$D$20)</f>
        <v/>
      </c>
      <c r="I120" s="456">
        <f t="shared" si="6"/>
        <v>5</v>
      </c>
    </row>
    <row r="121" spans="1:9" x14ac:dyDescent="0.2">
      <c r="A121" s="389"/>
      <c r="B121" s="457"/>
      <c r="C121" s="458"/>
      <c r="D121" s="458"/>
      <c r="E121" s="459"/>
      <c r="F121" s="460">
        <v>0.2</v>
      </c>
      <c r="G121" s="461" t="str">
        <f t="shared" si="8"/>
        <v/>
      </c>
      <c r="H121" s="462" t="str">
        <f>IF(ISERROR(G121/Kalkulation_Angebot!$D$20),"",G121/Kalkulation_Angebot!$D$20)</f>
        <v/>
      </c>
      <c r="I121" s="456">
        <f t="shared" si="6"/>
        <v>5</v>
      </c>
    </row>
    <row r="122" spans="1:9" x14ac:dyDescent="0.2">
      <c r="A122" s="389"/>
      <c r="B122" s="457"/>
      <c r="C122" s="458"/>
      <c r="D122" s="458"/>
      <c r="E122" s="459"/>
      <c r="F122" s="460">
        <v>0.2</v>
      </c>
      <c r="G122" s="461" t="str">
        <f t="shared" si="8"/>
        <v/>
      </c>
      <c r="H122" s="462" t="str">
        <f>IF(ISERROR(G122/Kalkulation_Angebot!$D$20),"",G122/Kalkulation_Angebot!$D$20)</f>
        <v/>
      </c>
      <c r="I122" s="456">
        <f t="shared" si="6"/>
        <v>5</v>
      </c>
    </row>
    <row r="123" spans="1:9" x14ac:dyDescent="0.2">
      <c r="A123" s="389"/>
      <c r="B123" s="457"/>
      <c r="C123" s="458"/>
      <c r="D123" s="458"/>
      <c r="E123" s="459"/>
      <c r="F123" s="460">
        <v>0.2</v>
      </c>
      <c r="G123" s="461" t="str">
        <f t="shared" si="8"/>
        <v/>
      </c>
      <c r="H123" s="462" t="str">
        <f>IF(ISERROR(G123/Kalkulation_Angebot!$D$20),"",G123/Kalkulation_Angebot!$D$20)</f>
        <v/>
      </c>
      <c r="I123" s="456">
        <f t="shared" si="6"/>
        <v>5</v>
      </c>
    </row>
    <row r="124" spans="1:9" x14ac:dyDescent="0.2">
      <c r="A124" s="389"/>
      <c r="B124" s="457"/>
      <c r="C124" s="458"/>
      <c r="D124" s="458"/>
      <c r="E124" s="459"/>
      <c r="F124" s="460">
        <v>0.2</v>
      </c>
      <c r="G124" s="461" t="str">
        <f t="shared" si="8"/>
        <v/>
      </c>
      <c r="H124" s="462" t="str">
        <f>IF(ISERROR(G124/Kalkulation_Angebot!$D$20),"",G124/Kalkulation_Angebot!$D$20)</f>
        <v/>
      </c>
      <c r="I124" s="456">
        <f t="shared" si="6"/>
        <v>5</v>
      </c>
    </row>
    <row r="125" spans="1:9" x14ac:dyDescent="0.2">
      <c r="A125" s="389"/>
      <c r="B125" s="457"/>
      <c r="C125" s="458"/>
      <c r="D125" s="458"/>
      <c r="E125" s="459"/>
      <c r="F125" s="460">
        <v>0.2</v>
      </c>
      <c r="G125" s="461" t="str">
        <f t="shared" si="8"/>
        <v/>
      </c>
      <c r="H125" s="462" t="str">
        <f>IF(ISERROR(G125/Kalkulation_Angebot!$D$20),"",G125/Kalkulation_Angebot!$D$20)</f>
        <v/>
      </c>
      <c r="I125" s="456">
        <f t="shared" si="6"/>
        <v>5</v>
      </c>
    </row>
    <row r="126" spans="1:9" x14ac:dyDescent="0.2">
      <c r="A126" s="389"/>
      <c r="B126" s="457"/>
      <c r="C126" s="458"/>
      <c r="D126" s="458"/>
      <c r="E126" s="459"/>
      <c r="F126" s="460">
        <v>0.2</v>
      </c>
      <c r="G126" s="461" t="str">
        <f t="shared" si="8"/>
        <v/>
      </c>
      <c r="H126" s="462" t="str">
        <f>IF(ISERROR(G126/Kalkulation_Angebot!$D$20),"",G126/Kalkulation_Angebot!$D$20)</f>
        <v/>
      </c>
      <c r="I126" s="456">
        <f t="shared" si="6"/>
        <v>5</v>
      </c>
    </row>
    <row r="127" spans="1:9" x14ac:dyDescent="0.2">
      <c r="A127" s="389"/>
      <c r="B127" s="457"/>
      <c r="C127" s="458"/>
      <c r="D127" s="458"/>
      <c r="E127" s="459"/>
      <c r="F127" s="460">
        <v>0.2</v>
      </c>
      <c r="G127" s="461" t="str">
        <f t="shared" si="8"/>
        <v/>
      </c>
      <c r="H127" s="462" t="str">
        <f>IF(ISERROR(G127/Kalkulation_Angebot!$D$20),"",G127/Kalkulation_Angebot!$D$20)</f>
        <v/>
      </c>
      <c r="I127" s="456">
        <f t="shared" si="6"/>
        <v>5</v>
      </c>
    </row>
    <row r="128" spans="1:9" x14ac:dyDescent="0.2">
      <c r="A128" s="389"/>
      <c r="B128" s="457"/>
      <c r="C128" s="458"/>
      <c r="D128" s="458"/>
      <c r="E128" s="459"/>
      <c r="F128" s="460">
        <v>0.2</v>
      </c>
      <c r="G128" s="461" t="str">
        <f t="shared" si="8"/>
        <v/>
      </c>
      <c r="H128" s="462" t="str">
        <f>IF(ISERROR(G128/Kalkulation_Angebot!$D$20),"",G128/Kalkulation_Angebot!$D$20)</f>
        <v/>
      </c>
      <c r="I128" s="456">
        <f t="shared" si="6"/>
        <v>5</v>
      </c>
    </row>
    <row r="129" spans="1:9" x14ac:dyDescent="0.2">
      <c r="A129" s="312"/>
      <c r="B129" s="176"/>
      <c r="C129" s="177"/>
      <c r="D129" s="177"/>
      <c r="E129" s="4"/>
      <c r="F129" s="460">
        <v>0.2</v>
      </c>
      <c r="G129" s="461" t="str">
        <f t="shared" si="8"/>
        <v/>
      </c>
      <c r="H129" s="452" t="str">
        <f>IF(ISERROR(G129/Kalkulation_Angebot!$D$20),"",G129/Kalkulation_Angebot!$D$20)</f>
        <v/>
      </c>
      <c r="I129" s="456">
        <f t="shared" si="6"/>
        <v>5</v>
      </c>
    </row>
    <row r="130" spans="1:9" x14ac:dyDescent="0.2">
      <c r="A130" s="312"/>
      <c r="B130" s="176"/>
      <c r="C130" s="177"/>
      <c r="D130" s="177"/>
      <c r="E130" s="4"/>
      <c r="F130" s="460">
        <v>0.2</v>
      </c>
      <c r="G130" s="461" t="str">
        <f t="shared" si="8"/>
        <v/>
      </c>
      <c r="H130" s="452" t="str">
        <f>IF(ISERROR(G130/Kalkulation_Angebot!$D$20),"",G130/Kalkulation_Angebot!$D$20)</f>
        <v/>
      </c>
      <c r="I130" s="456">
        <f t="shared" si="6"/>
        <v>5</v>
      </c>
    </row>
    <row r="131" spans="1:9" x14ac:dyDescent="0.2">
      <c r="A131" s="312"/>
      <c r="B131" s="176"/>
      <c r="C131" s="177"/>
      <c r="D131" s="177"/>
      <c r="E131" s="4"/>
      <c r="F131" s="460">
        <v>0.2</v>
      </c>
      <c r="G131" s="461" t="str">
        <f t="shared" si="8"/>
        <v/>
      </c>
      <c r="H131" s="452" t="str">
        <f>IF(ISERROR(G131/Kalkulation_Angebot!$D$20),"",G131/Kalkulation_Angebot!$D$20)</f>
        <v/>
      </c>
      <c r="I131" s="456">
        <f t="shared" si="6"/>
        <v>5</v>
      </c>
    </row>
    <row r="132" spans="1:9" x14ac:dyDescent="0.2">
      <c r="A132" s="312"/>
      <c r="B132" s="176"/>
      <c r="C132" s="177"/>
      <c r="D132" s="177"/>
      <c r="E132" s="4"/>
      <c r="F132" s="460">
        <v>0.2</v>
      </c>
      <c r="G132" s="461" t="str">
        <f t="shared" si="8"/>
        <v/>
      </c>
      <c r="H132" s="452" t="str">
        <f>IF(ISERROR(G132/Kalkulation_Angebot!$D$20),"",G132/Kalkulation_Angebot!$D$20)</f>
        <v/>
      </c>
      <c r="I132" s="456">
        <f t="shared" si="6"/>
        <v>5</v>
      </c>
    </row>
    <row r="133" spans="1:9" x14ac:dyDescent="0.2">
      <c r="A133" s="312"/>
      <c r="B133" s="176"/>
      <c r="C133" s="177"/>
      <c r="D133" s="177"/>
      <c r="E133" s="4"/>
      <c r="F133" s="460">
        <v>0.2</v>
      </c>
      <c r="G133" s="461" t="str">
        <f t="shared" si="8"/>
        <v/>
      </c>
      <c r="H133" s="452" t="str">
        <f>IF(ISERROR(G133/Kalkulation_Angebot!$D$20),"",G133/Kalkulation_Angebot!$D$20)</f>
        <v/>
      </c>
      <c r="I133" s="456">
        <f t="shared" si="6"/>
        <v>5</v>
      </c>
    </row>
    <row r="134" spans="1:9" ht="15.65" thickBot="1" x14ac:dyDescent="0.25">
      <c r="A134" s="313"/>
      <c r="B134" s="314"/>
      <c r="C134" s="315"/>
      <c r="D134" s="315"/>
      <c r="E134" s="316"/>
      <c r="F134" s="317">
        <v>0.2</v>
      </c>
      <c r="G134" s="318" t="str">
        <f t="shared" si="8"/>
        <v/>
      </c>
      <c r="H134" s="454" t="str">
        <f>IF(ISERROR(G134/Kalkulation_Angebot!$D$20),"",G134/Kalkulation_Angebot!$D$20)</f>
        <v/>
      </c>
      <c r="I134" s="471">
        <f t="shared" si="6"/>
        <v>5</v>
      </c>
    </row>
    <row r="135" spans="1:9" x14ac:dyDescent="0.2">
      <c r="A135" s="307" t="s">
        <v>236</v>
      </c>
      <c r="B135" s="308"/>
      <c r="C135" s="309"/>
      <c r="D135" s="309"/>
      <c r="E135" s="310"/>
      <c r="F135" s="460">
        <v>0.2</v>
      </c>
      <c r="G135" s="461" t="str">
        <f t="shared" si="8"/>
        <v/>
      </c>
      <c r="H135" s="453" t="str">
        <f>IF(ISERROR(G135/Kalkulation_Angebot!$D$20),"",G135/Kalkulation_Angebot!$D$20)</f>
        <v/>
      </c>
      <c r="I135" s="470">
        <f t="shared" si="6"/>
        <v>5</v>
      </c>
    </row>
    <row r="136" spans="1:9" x14ac:dyDescent="0.2">
      <c r="A136" s="389"/>
      <c r="B136" s="457"/>
      <c r="C136" s="458"/>
      <c r="D136" s="458"/>
      <c r="E136" s="459"/>
      <c r="F136" s="460">
        <v>0.2</v>
      </c>
      <c r="G136" s="461" t="str">
        <f t="shared" si="8"/>
        <v/>
      </c>
      <c r="H136" s="462" t="str">
        <f>IF(ISERROR(G136/Kalkulation_Angebot!$D$20),"",G136/Kalkulation_Angebot!$D$20)</f>
        <v/>
      </c>
      <c r="I136" s="456">
        <f t="shared" si="6"/>
        <v>5</v>
      </c>
    </row>
    <row r="137" spans="1:9" x14ac:dyDescent="0.2">
      <c r="A137" s="389"/>
      <c r="B137" s="457"/>
      <c r="C137" s="458"/>
      <c r="D137" s="458"/>
      <c r="E137" s="459"/>
      <c r="F137" s="460">
        <v>0.2</v>
      </c>
      <c r="G137" s="461" t="str">
        <f t="shared" si="8"/>
        <v/>
      </c>
      <c r="H137" s="462" t="str">
        <f>IF(ISERROR(G137/Kalkulation_Angebot!$D$20),"",G137/Kalkulation_Angebot!$D$20)</f>
        <v/>
      </c>
      <c r="I137" s="456">
        <f t="shared" si="6"/>
        <v>5</v>
      </c>
    </row>
    <row r="138" spans="1:9" x14ac:dyDescent="0.2">
      <c r="A138" s="389"/>
      <c r="B138" s="457"/>
      <c r="C138" s="458"/>
      <c r="D138" s="458"/>
      <c r="E138" s="459"/>
      <c r="F138" s="460">
        <v>0.2</v>
      </c>
      <c r="G138" s="461" t="str">
        <f t="shared" si="8"/>
        <v/>
      </c>
      <c r="H138" s="462" t="str">
        <f>IF(ISERROR(G138/Kalkulation_Angebot!$D$20),"",G138/Kalkulation_Angebot!$D$20)</f>
        <v/>
      </c>
      <c r="I138" s="456">
        <f t="shared" si="6"/>
        <v>5</v>
      </c>
    </row>
    <row r="139" spans="1:9" x14ac:dyDescent="0.2">
      <c r="A139" s="389"/>
      <c r="B139" s="457"/>
      <c r="C139" s="458"/>
      <c r="D139" s="458"/>
      <c r="E139" s="459"/>
      <c r="F139" s="460">
        <v>0.2</v>
      </c>
      <c r="G139" s="461" t="str">
        <f t="shared" si="8"/>
        <v/>
      </c>
      <c r="H139" s="462" t="str">
        <f>IF(ISERROR(G139/Kalkulation_Angebot!$D$20),"",G139/Kalkulation_Angebot!$D$20)</f>
        <v/>
      </c>
      <c r="I139" s="456">
        <f t="shared" si="6"/>
        <v>5</v>
      </c>
    </row>
    <row r="140" spans="1:9" x14ac:dyDescent="0.2">
      <c r="A140" s="389"/>
      <c r="B140" s="457"/>
      <c r="C140" s="458"/>
      <c r="D140" s="458"/>
      <c r="E140" s="459"/>
      <c r="F140" s="460">
        <v>0.2</v>
      </c>
      <c r="G140" s="461" t="str">
        <f t="shared" si="8"/>
        <v/>
      </c>
      <c r="H140" s="462" t="str">
        <f>IF(ISERROR(G140/Kalkulation_Angebot!$D$20),"",G140/Kalkulation_Angebot!$D$20)</f>
        <v/>
      </c>
      <c r="I140" s="456">
        <f t="shared" si="6"/>
        <v>5</v>
      </c>
    </row>
    <row r="141" spans="1:9" x14ac:dyDescent="0.2">
      <c r="A141" s="389"/>
      <c r="B141" s="457"/>
      <c r="C141" s="458"/>
      <c r="D141" s="458"/>
      <c r="E141" s="459"/>
      <c r="F141" s="460">
        <v>0.2</v>
      </c>
      <c r="G141" s="461" t="str">
        <f t="shared" si="8"/>
        <v/>
      </c>
      <c r="H141" s="462" t="str">
        <f>IF(ISERROR(G141/Kalkulation_Angebot!$D$20),"",G141/Kalkulation_Angebot!$D$20)</f>
        <v/>
      </c>
      <c r="I141" s="456">
        <f t="shared" si="6"/>
        <v>5</v>
      </c>
    </row>
    <row r="142" spans="1:9" x14ac:dyDescent="0.2">
      <c r="A142" s="389"/>
      <c r="B142" s="457"/>
      <c r="C142" s="458"/>
      <c r="D142" s="458"/>
      <c r="E142" s="459"/>
      <c r="F142" s="460">
        <v>0.2</v>
      </c>
      <c r="G142" s="461" t="str">
        <f t="shared" si="8"/>
        <v/>
      </c>
      <c r="H142" s="462" t="str">
        <f>IF(ISERROR(G142/Kalkulation_Angebot!$D$20),"",G142/Kalkulation_Angebot!$D$20)</f>
        <v/>
      </c>
      <c r="I142" s="456">
        <f t="shared" si="6"/>
        <v>5</v>
      </c>
    </row>
    <row r="143" spans="1:9" x14ac:dyDescent="0.2">
      <c r="A143" s="389"/>
      <c r="B143" s="457"/>
      <c r="C143" s="458"/>
      <c r="D143" s="458"/>
      <c r="E143" s="459"/>
      <c r="F143" s="460">
        <v>0.2</v>
      </c>
      <c r="G143" s="461" t="str">
        <f t="shared" si="8"/>
        <v/>
      </c>
      <c r="H143" s="462" t="str">
        <f>IF(ISERROR(G143/Kalkulation_Angebot!$D$20),"",G143/Kalkulation_Angebot!$D$20)</f>
        <v/>
      </c>
      <c r="I143" s="456">
        <f t="shared" si="6"/>
        <v>5</v>
      </c>
    </row>
    <row r="144" spans="1:9" x14ac:dyDescent="0.2">
      <c r="A144" s="389"/>
      <c r="B144" s="457"/>
      <c r="C144" s="458"/>
      <c r="D144" s="458"/>
      <c r="E144" s="459"/>
      <c r="F144" s="460">
        <v>0.2</v>
      </c>
      <c r="G144" s="461" t="str">
        <f t="shared" si="8"/>
        <v/>
      </c>
      <c r="H144" s="462" t="str">
        <f>IF(ISERROR(G144/Kalkulation_Angebot!$D$20),"",G144/Kalkulation_Angebot!$D$20)</f>
        <v/>
      </c>
      <c r="I144" s="456">
        <f t="shared" si="6"/>
        <v>5</v>
      </c>
    </row>
    <row r="145" spans="1:9" x14ac:dyDescent="0.2">
      <c r="A145" s="389"/>
      <c r="B145" s="457"/>
      <c r="C145" s="458"/>
      <c r="D145" s="458"/>
      <c r="E145" s="459"/>
      <c r="F145" s="460">
        <v>0.2</v>
      </c>
      <c r="G145" s="461" t="str">
        <f t="shared" si="8"/>
        <v/>
      </c>
      <c r="H145" s="462" t="str">
        <f>IF(ISERROR(G145/Kalkulation_Angebot!$D$20),"",G145/Kalkulation_Angebot!$D$20)</f>
        <v/>
      </c>
      <c r="I145" s="456">
        <f t="shared" si="6"/>
        <v>5</v>
      </c>
    </row>
    <row r="146" spans="1:9" x14ac:dyDescent="0.2">
      <c r="A146" s="389"/>
      <c r="B146" s="457"/>
      <c r="C146" s="458"/>
      <c r="D146" s="458"/>
      <c r="E146" s="459"/>
      <c r="F146" s="460">
        <v>0.2</v>
      </c>
      <c r="G146" s="461" t="str">
        <f t="shared" si="8"/>
        <v/>
      </c>
      <c r="H146" s="462" t="str">
        <f>IF(ISERROR(G146/Kalkulation_Angebot!$D$20),"",G146/Kalkulation_Angebot!$D$20)</f>
        <v/>
      </c>
      <c r="I146" s="456">
        <f t="shared" si="6"/>
        <v>5</v>
      </c>
    </row>
    <row r="147" spans="1:9" x14ac:dyDescent="0.2">
      <c r="A147" s="389"/>
      <c r="B147" s="457"/>
      <c r="C147" s="458"/>
      <c r="D147" s="458"/>
      <c r="E147" s="459"/>
      <c r="F147" s="460">
        <v>0.2</v>
      </c>
      <c r="G147" s="461" t="str">
        <f t="shared" si="8"/>
        <v/>
      </c>
      <c r="H147" s="462" t="str">
        <f>IF(ISERROR(G147/Kalkulation_Angebot!$D$20),"",G147/Kalkulation_Angebot!$D$20)</f>
        <v/>
      </c>
      <c r="I147" s="456">
        <f t="shared" si="6"/>
        <v>5</v>
      </c>
    </row>
    <row r="148" spans="1:9" x14ac:dyDescent="0.2">
      <c r="A148" s="389"/>
      <c r="B148" s="457"/>
      <c r="C148" s="458"/>
      <c r="D148" s="458"/>
      <c r="E148" s="459"/>
      <c r="F148" s="460">
        <v>0.2</v>
      </c>
      <c r="G148" s="461" t="str">
        <f t="shared" si="8"/>
        <v/>
      </c>
      <c r="H148" s="462" t="str">
        <f>IF(ISERROR(G148/Kalkulation_Angebot!$D$20),"",G148/Kalkulation_Angebot!$D$20)</f>
        <v/>
      </c>
      <c r="I148" s="456">
        <f t="shared" si="6"/>
        <v>5</v>
      </c>
    </row>
    <row r="149" spans="1:9" x14ac:dyDescent="0.2">
      <c r="A149" s="389"/>
      <c r="B149" s="457"/>
      <c r="C149" s="458"/>
      <c r="D149" s="458"/>
      <c r="E149" s="459"/>
      <c r="F149" s="460">
        <v>0.2</v>
      </c>
      <c r="G149" s="461" t="str">
        <f t="shared" si="8"/>
        <v/>
      </c>
      <c r="H149" s="462" t="str">
        <f>IF(ISERROR(G149/Kalkulation_Angebot!$D$20),"",G149/Kalkulation_Angebot!$D$20)</f>
        <v/>
      </c>
      <c r="I149" s="456">
        <f t="shared" si="6"/>
        <v>5</v>
      </c>
    </row>
    <row r="150" spans="1:9" x14ac:dyDescent="0.2">
      <c r="A150" s="389"/>
      <c r="B150" s="457"/>
      <c r="C150" s="458"/>
      <c r="D150" s="458"/>
      <c r="E150" s="459"/>
      <c r="F150" s="460">
        <v>0.2</v>
      </c>
      <c r="G150" s="461" t="str">
        <f t="shared" si="8"/>
        <v/>
      </c>
      <c r="H150" s="462" t="str">
        <f>IF(ISERROR(G150/Kalkulation_Angebot!$D$20),"",G150/Kalkulation_Angebot!$D$20)</f>
        <v/>
      </c>
      <c r="I150" s="456">
        <f t="shared" si="6"/>
        <v>5</v>
      </c>
    </row>
    <row r="151" spans="1:9" x14ac:dyDescent="0.2">
      <c r="A151" s="389"/>
      <c r="B151" s="457"/>
      <c r="C151" s="458"/>
      <c r="D151" s="458"/>
      <c r="E151" s="459"/>
      <c r="F151" s="460">
        <v>0.2</v>
      </c>
      <c r="G151" s="461" t="str">
        <f t="shared" si="8"/>
        <v/>
      </c>
      <c r="H151" s="462" t="str">
        <f>IF(ISERROR(G151/Kalkulation_Angebot!$D$20),"",G151/Kalkulation_Angebot!$D$20)</f>
        <v/>
      </c>
      <c r="I151" s="456">
        <f t="shared" si="6"/>
        <v>5</v>
      </c>
    </row>
    <row r="152" spans="1:9" x14ac:dyDescent="0.2">
      <c r="A152" s="389"/>
      <c r="B152" s="457"/>
      <c r="C152" s="458"/>
      <c r="D152" s="458"/>
      <c r="E152" s="459"/>
      <c r="F152" s="460">
        <v>0.2</v>
      </c>
      <c r="G152" s="461" t="str">
        <f t="shared" si="8"/>
        <v/>
      </c>
      <c r="H152" s="462" t="str">
        <f>IF(ISERROR(G152/Kalkulation_Angebot!$D$20),"",G152/Kalkulation_Angebot!$D$20)</f>
        <v/>
      </c>
      <c r="I152" s="456">
        <f t="shared" si="6"/>
        <v>5</v>
      </c>
    </row>
    <row r="153" spans="1:9" x14ac:dyDescent="0.2">
      <c r="A153" s="389"/>
      <c r="B153" s="457"/>
      <c r="C153" s="458"/>
      <c r="D153" s="458"/>
      <c r="E153" s="459"/>
      <c r="F153" s="460">
        <v>0.2</v>
      </c>
      <c r="G153" s="461" t="str">
        <f t="shared" si="8"/>
        <v/>
      </c>
      <c r="H153" s="462" t="str">
        <f>IF(ISERROR(G153/Kalkulation_Angebot!$D$20),"",G153/Kalkulation_Angebot!$D$20)</f>
        <v/>
      </c>
      <c r="I153" s="456">
        <f t="shared" si="6"/>
        <v>5</v>
      </c>
    </row>
    <row r="154" spans="1:9" x14ac:dyDescent="0.2">
      <c r="A154" s="389"/>
      <c r="B154" s="457"/>
      <c r="C154" s="458"/>
      <c r="D154" s="458"/>
      <c r="E154" s="459"/>
      <c r="F154" s="460">
        <v>0.2</v>
      </c>
      <c r="G154" s="461" t="str">
        <f t="shared" si="8"/>
        <v/>
      </c>
      <c r="H154" s="462" t="str">
        <f>IF(ISERROR(G154/Kalkulation_Angebot!$D$20),"",G154/Kalkulation_Angebot!$D$20)</f>
        <v/>
      </c>
      <c r="I154" s="456">
        <f t="shared" si="6"/>
        <v>5</v>
      </c>
    </row>
    <row r="155" spans="1:9" x14ac:dyDescent="0.2">
      <c r="A155" s="389"/>
      <c r="B155" s="457"/>
      <c r="C155" s="458"/>
      <c r="D155" s="458"/>
      <c r="E155" s="459"/>
      <c r="F155" s="460">
        <v>0.2</v>
      </c>
      <c r="G155" s="461" t="str">
        <f t="shared" si="8"/>
        <v/>
      </c>
      <c r="H155" s="462" t="str">
        <f>IF(ISERROR(G155/Kalkulation_Angebot!$D$20),"",G155/Kalkulation_Angebot!$D$20)</f>
        <v/>
      </c>
      <c r="I155" s="456">
        <f t="shared" si="6"/>
        <v>5</v>
      </c>
    </row>
    <row r="156" spans="1:9" x14ac:dyDescent="0.2">
      <c r="A156" s="389"/>
      <c r="B156" s="457"/>
      <c r="C156" s="458"/>
      <c r="D156" s="458"/>
      <c r="E156" s="459"/>
      <c r="F156" s="460">
        <v>0.2</v>
      </c>
      <c r="G156" s="461" t="str">
        <f t="shared" si="8"/>
        <v/>
      </c>
      <c r="H156" s="462" t="str">
        <f>IF(ISERROR(G156/Kalkulation_Angebot!$D$20),"",G156/Kalkulation_Angebot!$D$20)</f>
        <v/>
      </c>
      <c r="I156" s="456">
        <f t="shared" si="6"/>
        <v>5</v>
      </c>
    </row>
    <row r="157" spans="1:9" x14ac:dyDescent="0.2">
      <c r="A157" s="389"/>
      <c r="B157" s="457"/>
      <c r="C157" s="458"/>
      <c r="D157" s="458"/>
      <c r="E157" s="459"/>
      <c r="F157" s="460">
        <v>0.2</v>
      </c>
      <c r="G157" s="461" t="str">
        <f t="shared" si="8"/>
        <v/>
      </c>
      <c r="H157" s="462" t="str">
        <f>IF(ISERROR(G157/Kalkulation_Angebot!$D$20),"",G157/Kalkulation_Angebot!$D$20)</f>
        <v/>
      </c>
      <c r="I157" s="456">
        <f t="shared" si="6"/>
        <v>5</v>
      </c>
    </row>
    <row r="158" spans="1:9" x14ac:dyDescent="0.2">
      <c r="A158" s="389"/>
      <c r="B158" s="457"/>
      <c r="C158" s="458"/>
      <c r="D158" s="458"/>
      <c r="E158" s="459"/>
      <c r="F158" s="460">
        <v>0.2</v>
      </c>
      <c r="G158" s="461" t="str">
        <f t="shared" si="8"/>
        <v/>
      </c>
      <c r="H158" s="462" t="str">
        <f>IF(ISERROR(G158/Kalkulation_Angebot!$D$20),"",G158/Kalkulation_Angebot!$D$20)</f>
        <v/>
      </c>
      <c r="I158" s="456">
        <f t="shared" si="6"/>
        <v>5</v>
      </c>
    </row>
    <row r="159" spans="1:9" x14ac:dyDescent="0.2">
      <c r="A159" s="389"/>
      <c r="B159" s="457"/>
      <c r="C159" s="458"/>
      <c r="D159" s="458"/>
      <c r="E159" s="459"/>
      <c r="F159" s="460">
        <v>0.2</v>
      </c>
      <c r="G159" s="461" t="str">
        <f t="shared" si="8"/>
        <v/>
      </c>
      <c r="H159" s="462" t="str">
        <f>IF(ISERROR(G159/Kalkulation_Angebot!$D$20),"",G159/Kalkulation_Angebot!$D$20)</f>
        <v/>
      </c>
      <c r="I159" s="456">
        <f t="shared" si="6"/>
        <v>5</v>
      </c>
    </row>
    <row r="160" spans="1:9" x14ac:dyDescent="0.2">
      <c r="A160" s="389"/>
      <c r="B160" s="457"/>
      <c r="C160" s="458"/>
      <c r="D160" s="458"/>
      <c r="E160" s="459"/>
      <c r="F160" s="460">
        <v>0.2</v>
      </c>
      <c r="G160" s="461" t="str">
        <f t="shared" si="8"/>
        <v/>
      </c>
      <c r="H160" s="462" t="str">
        <f>IF(ISERROR(G160/Kalkulation_Angebot!$D$20),"",G160/Kalkulation_Angebot!$D$20)</f>
        <v/>
      </c>
      <c r="I160" s="456">
        <f t="shared" si="6"/>
        <v>5</v>
      </c>
    </row>
    <row r="161" spans="1:9" x14ac:dyDescent="0.2">
      <c r="A161" s="389"/>
      <c r="B161" s="457"/>
      <c r="C161" s="458"/>
      <c r="D161" s="458"/>
      <c r="E161" s="459"/>
      <c r="F161" s="460">
        <v>0.2</v>
      </c>
      <c r="G161" s="461" t="str">
        <f t="shared" si="8"/>
        <v/>
      </c>
      <c r="H161" s="462" t="str">
        <f>IF(ISERROR(G161/Kalkulation_Angebot!$D$20),"",G161/Kalkulation_Angebot!$D$20)</f>
        <v/>
      </c>
      <c r="I161" s="456">
        <f t="shared" si="6"/>
        <v>5</v>
      </c>
    </row>
    <row r="162" spans="1:9" x14ac:dyDescent="0.2">
      <c r="A162" s="389"/>
      <c r="B162" s="457"/>
      <c r="C162" s="458"/>
      <c r="D162" s="458"/>
      <c r="E162" s="459"/>
      <c r="F162" s="460">
        <v>0.2</v>
      </c>
      <c r="G162" s="461" t="str">
        <f t="shared" si="8"/>
        <v/>
      </c>
      <c r="H162" s="462" t="str">
        <f>IF(ISERROR(G162/Kalkulation_Angebot!$D$20),"",G162/Kalkulation_Angebot!$D$20)</f>
        <v/>
      </c>
      <c r="I162" s="456">
        <f t="shared" si="6"/>
        <v>5</v>
      </c>
    </row>
    <row r="163" spans="1:9" x14ac:dyDescent="0.2">
      <c r="A163" s="389"/>
      <c r="B163" s="457"/>
      <c r="C163" s="458"/>
      <c r="D163" s="458"/>
      <c r="E163" s="459"/>
      <c r="F163" s="460">
        <v>0.2</v>
      </c>
      <c r="G163" s="461" t="str">
        <f t="shared" si="8"/>
        <v/>
      </c>
      <c r="H163" s="462" t="str">
        <f>IF(ISERROR(G163/Kalkulation_Angebot!$D$20),"",G163/Kalkulation_Angebot!$D$20)</f>
        <v/>
      </c>
      <c r="I163" s="456">
        <f t="shared" si="6"/>
        <v>5</v>
      </c>
    </row>
    <row r="164" spans="1:9" x14ac:dyDescent="0.2">
      <c r="A164" s="389"/>
      <c r="B164" s="457"/>
      <c r="C164" s="458"/>
      <c r="D164" s="458"/>
      <c r="E164" s="459"/>
      <c r="F164" s="460">
        <v>0.2</v>
      </c>
      <c r="G164" s="461" t="str">
        <f t="shared" si="8"/>
        <v/>
      </c>
      <c r="H164" s="462" t="str">
        <f>IF(ISERROR(G164/Kalkulation_Angebot!$D$20),"",G164/Kalkulation_Angebot!$D$20)</f>
        <v/>
      </c>
      <c r="I164" s="456">
        <f t="shared" si="6"/>
        <v>5</v>
      </c>
    </row>
    <row r="165" spans="1:9" x14ac:dyDescent="0.2">
      <c r="A165" s="389"/>
      <c r="B165" s="457"/>
      <c r="C165" s="458"/>
      <c r="D165" s="458"/>
      <c r="E165" s="459"/>
      <c r="F165" s="460">
        <v>0.2</v>
      </c>
      <c r="G165" s="461" t="str">
        <f t="shared" si="8"/>
        <v/>
      </c>
      <c r="H165" s="462" t="str">
        <f>IF(ISERROR(G165/Kalkulation_Angebot!$D$20),"",G165/Kalkulation_Angebot!$D$20)</f>
        <v/>
      </c>
      <c r="I165" s="456">
        <f t="shared" si="6"/>
        <v>5</v>
      </c>
    </row>
    <row r="166" spans="1:9" x14ac:dyDescent="0.2">
      <c r="A166" s="389"/>
      <c r="B166" s="457"/>
      <c r="C166" s="458"/>
      <c r="D166" s="458"/>
      <c r="E166" s="459"/>
      <c r="F166" s="460">
        <v>0.2</v>
      </c>
      <c r="G166" s="461" t="str">
        <f t="shared" si="8"/>
        <v/>
      </c>
      <c r="H166" s="462" t="str">
        <f>IF(ISERROR(G166/Kalkulation_Angebot!$D$20),"",G166/Kalkulation_Angebot!$D$20)</f>
        <v/>
      </c>
      <c r="I166" s="456">
        <f t="shared" si="6"/>
        <v>5</v>
      </c>
    </row>
    <row r="167" spans="1:9" x14ac:dyDescent="0.2">
      <c r="A167" s="389"/>
      <c r="B167" s="457"/>
      <c r="C167" s="458"/>
      <c r="D167" s="458"/>
      <c r="E167" s="459"/>
      <c r="F167" s="460">
        <v>0.2</v>
      </c>
      <c r="G167" s="461" t="str">
        <f t="shared" si="8"/>
        <v/>
      </c>
      <c r="H167" s="462" t="str">
        <f>IF(ISERROR(G167/Kalkulation_Angebot!$D$20),"",G167/Kalkulation_Angebot!$D$20)</f>
        <v/>
      </c>
      <c r="I167" s="456">
        <f t="shared" si="6"/>
        <v>5</v>
      </c>
    </row>
    <row r="168" spans="1:9" x14ac:dyDescent="0.2">
      <c r="A168" s="389"/>
      <c r="B168" s="457"/>
      <c r="C168" s="458"/>
      <c r="D168" s="458"/>
      <c r="E168" s="459"/>
      <c r="F168" s="460">
        <v>0.2</v>
      </c>
      <c r="G168" s="461" t="str">
        <f t="shared" si="8"/>
        <v/>
      </c>
      <c r="H168" s="462" t="str">
        <f>IF(ISERROR(G168/Kalkulation_Angebot!$D$20),"",G168/Kalkulation_Angebot!$D$20)</f>
        <v/>
      </c>
      <c r="I168" s="456">
        <f t="shared" si="6"/>
        <v>5</v>
      </c>
    </row>
    <row r="169" spans="1:9" x14ac:dyDescent="0.2">
      <c r="A169" s="389"/>
      <c r="B169" s="457"/>
      <c r="C169" s="458"/>
      <c r="D169" s="458"/>
      <c r="E169" s="459"/>
      <c r="F169" s="460">
        <v>0.2</v>
      </c>
      <c r="G169" s="461" t="str">
        <f t="shared" si="8"/>
        <v/>
      </c>
      <c r="H169" s="462" t="str">
        <f>IF(ISERROR(G169/Kalkulation_Angebot!$D$20),"",G169/Kalkulation_Angebot!$D$20)</f>
        <v/>
      </c>
      <c r="I169" s="456">
        <f t="shared" si="6"/>
        <v>5</v>
      </c>
    </row>
    <row r="170" spans="1:9" x14ac:dyDescent="0.2">
      <c r="A170" s="312"/>
      <c r="B170" s="176"/>
      <c r="C170" s="177"/>
      <c r="D170" s="177"/>
      <c r="E170" s="4"/>
      <c r="F170" s="460">
        <v>0.2</v>
      </c>
      <c r="G170" s="461" t="str">
        <f t="shared" si="8"/>
        <v/>
      </c>
      <c r="H170" s="452" t="str">
        <f>IF(ISERROR(G170/Kalkulation_Angebot!$D$20),"",G170/Kalkulation_Angebot!$D$20)</f>
        <v/>
      </c>
      <c r="I170" s="456">
        <f t="shared" si="6"/>
        <v>5</v>
      </c>
    </row>
    <row r="171" spans="1:9" x14ac:dyDescent="0.2">
      <c r="A171" s="312"/>
      <c r="B171" s="176"/>
      <c r="C171" s="177"/>
      <c r="D171" s="177"/>
      <c r="E171" s="4"/>
      <c r="F171" s="460">
        <v>0.2</v>
      </c>
      <c r="G171" s="461" t="str">
        <f t="shared" si="8"/>
        <v/>
      </c>
      <c r="H171" s="452" t="str">
        <f>IF(ISERROR(G171/Kalkulation_Angebot!$D$20),"",G171/Kalkulation_Angebot!$D$20)</f>
        <v/>
      </c>
      <c r="I171" s="456">
        <f t="shared" si="6"/>
        <v>5</v>
      </c>
    </row>
    <row r="172" spans="1:9" x14ac:dyDescent="0.2">
      <c r="A172" s="312"/>
      <c r="B172" s="176"/>
      <c r="C172" s="177"/>
      <c r="D172" s="177"/>
      <c r="E172" s="4"/>
      <c r="F172" s="460">
        <v>0.2</v>
      </c>
      <c r="G172" s="461" t="str">
        <f t="shared" si="8"/>
        <v/>
      </c>
      <c r="H172" s="452" t="str">
        <f>IF(ISERROR(G172/Kalkulation_Angebot!$D$20),"",G172/Kalkulation_Angebot!$D$20)</f>
        <v/>
      </c>
      <c r="I172" s="456">
        <f t="shared" si="6"/>
        <v>5</v>
      </c>
    </row>
    <row r="173" spans="1:9" x14ac:dyDescent="0.2">
      <c r="A173" s="312"/>
      <c r="B173" s="176"/>
      <c r="C173" s="177"/>
      <c r="D173" s="177"/>
      <c r="E173" s="4"/>
      <c r="F173" s="460">
        <v>0.2</v>
      </c>
      <c r="G173" s="461" t="str">
        <f t="shared" si="8"/>
        <v/>
      </c>
      <c r="H173" s="452" t="str">
        <f>IF(ISERROR(G173/Kalkulation_Angebot!$D$20),"",G173/Kalkulation_Angebot!$D$20)</f>
        <v/>
      </c>
      <c r="I173" s="456">
        <f t="shared" si="6"/>
        <v>5</v>
      </c>
    </row>
    <row r="174" spans="1:9" x14ac:dyDescent="0.2">
      <c r="A174" s="312"/>
      <c r="B174" s="176"/>
      <c r="C174" s="177"/>
      <c r="D174" s="177"/>
      <c r="E174" s="4"/>
      <c r="F174" s="460">
        <v>0.2</v>
      </c>
      <c r="G174" s="461" t="str">
        <f t="shared" si="8"/>
        <v/>
      </c>
      <c r="H174" s="452" t="str">
        <f>IF(ISERROR(G174/Kalkulation_Angebot!$D$20),"",G174/Kalkulation_Angebot!$D$20)</f>
        <v/>
      </c>
      <c r="I174" s="456">
        <f t="shared" si="6"/>
        <v>5</v>
      </c>
    </row>
    <row r="175" spans="1:9" x14ac:dyDescent="0.2">
      <c r="A175" s="312"/>
      <c r="B175" s="176"/>
      <c r="C175" s="177"/>
      <c r="D175" s="177"/>
      <c r="E175" s="4"/>
      <c r="F175" s="460">
        <v>0.2</v>
      </c>
      <c r="G175" s="461" t="str">
        <f t="shared" si="8"/>
        <v/>
      </c>
      <c r="H175" s="452" t="str">
        <f>IF(ISERROR(G175/Kalkulation_Angebot!$D$20),"",G175/Kalkulation_Angebot!$D$20)</f>
        <v/>
      </c>
      <c r="I175" s="456">
        <f t="shared" si="6"/>
        <v>5</v>
      </c>
    </row>
    <row r="176" spans="1:9" x14ac:dyDescent="0.2">
      <c r="A176" s="312"/>
      <c r="B176" s="176"/>
      <c r="C176" s="177"/>
      <c r="D176" s="177"/>
      <c r="E176" s="4"/>
      <c r="F176" s="460">
        <v>0.2</v>
      </c>
      <c r="G176" s="461" t="str">
        <f t="shared" si="8"/>
        <v/>
      </c>
      <c r="H176" s="452" t="str">
        <f>IF(ISERROR(G176/Kalkulation_Angebot!$D$20),"",G176/Kalkulation_Angebot!$D$20)</f>
        <v/>
      </c>
      <c r="I176" s="456">
        <f t="shared" si="6"/>
        <v>5</v>
      </c>
    </row>
    <row r="177" spans="1:9" ht="15.65" thickBot="1" x14ac:dyDescent="0.25">
      <c r="A177" s="313"/>
      <c r="B177" s="314"/>
      <c r="C177" s="315"/>
      <c r="D177" s="315"/>
      <c r="E177" s="316"/>
      <c r="F177" s="460">
        <v>0.2</v>
      </c>
      <c r="G177" s="318" t="str">
        <f t="shared" si="8"/>
        <v/>
      </c>
      <c r="H177" s="454" t="str">
        <f>IF(ISERROR(G177/Kalkulation_Angebot!$D$20),"",G177/Kalkulation_Angebot!$D$20)</f>
        <v/>
      </c>
      <c r="I177" s="471">
        <f t="shared" si="6"/>
        <v>5</v>
      </c>
    </row>
    <row r="178" spans="1:9" x14ac:dyDescent="0.2">
      <c r="A178" s="307" t="s">
        <v>237</v>
      </c>
      <c r="B178" s="308"/>
      <c r="C178" s="309"/>
      <c r="D178" s="309"/>
      <c r="E178" s="310"/>
      <c r="F178" s="311"/>
      <c r="G178" s="461">
        <f t="shared" ref="G178:G236" si="9">E178*F178</f>
        <v>0</v>
      </c>
      <c r="H178" s="453">
        <f>IF(ISERROR(G178/Kalkulation_Angebot!$D$20),"",G178/Kalkulation_Angebot!$D$20)</f>
        <v>0</v>
      </c>
      <c r="I178" s="470" t="e">
        <f t="shared" si="6"/>
        <v>#DIV/0!</v>
      </c>
    </row>
    <row r="179" spans="1:9" x14ac:dyDescent="0.2">
      <c r="A179" s="389"/>
      <c r="B179" s="457"/>
      <c r="C179" s="458"/>
      <c r="D179" s="458"/>
      <c r="E179" s="459"/>
      <c r="F179" s="460"/>
      <c r="G179" s="215">
        <f t="shared" si="9"/>
        <v>0</v>
      </c>
      <c r="H179" s="462">
        <f>IF(ISERROR(G179/Kalkulation_Angebot!$D$20),"",G179/Kalkulation_Angebot!$D$20)</f>
        <v>0</v>
      </c>
      <c r="I179" s="456" t="e">
        <f t="shared" si="6"/>
        <v>#DIV/0!</v>
      </c>
    </row>
    <row r="180" spans="1:9" x14ac:dyDescent="0.2">
      <c r="A180" s="389"/>
      <c r="B180" s="457"/>
      <c r="C180" s="458"/>
      <c r="D180" s="458"/>
      <c r="E180" s="459"/>
      <c r="F180" s="460"/>
      <c r="G180" s="215">
        <f t="shared" si="9"/>
        <v>0</v>
      </c>
      <c r="H180" s="462">
        <f>IF(ISERROR(G180/Kalkulation_Angebot!$D$20),"",G180/Kalkulation_Angebot!$D$20)</f>
        <v>0</v>
      </c>
      <c r="I180" s="456" t="e">
        <f t="shared" si="6"/>
        <v>#DIV/0!</v>
      </c>
    </row>
    <row r="181" spans="1:9" x14ac:dyDescent="0.2">
      <c r="A181" s="389"/>
      <c r="B181" s="457"/>
      <c r="C181" s="458"/>
      <c r="D181" s="458"/>
      <c r="E181" s="459"/>
      <c r="F181" s="460"/>
      <c r="G181" s="215">
        <f t="shared" si="9"/>
        <v>0</v>
      </c>
      <c r="H181" s="462">
        <f>IF(ISERROR(G181/Kalkulation_Angebot!$D$20),"",G181/Kalkulation_Angebot!$D$20)</f>
        <v>0</v>
      </c>
      <c r="I181" s="456" t="e">
        <f t="shared" si="6"/>
        <v>#DIV/0!</v>
      </c>
    </row>
    <row r="182" spans="1:9" x14ac:dyDescent="0.2">
      <c r="A182" s="389"/>
      <c r="B182" s="457"/>
      <c r="C182" s="458"/>
      <c r="D182" s="458"/>
      <c r="E182" s="459"/>
      <c r="F182" s="460"/>
      <c r="G182" s="215">
        <f t="shared" si="9"/>
        <v>0</v>
      </c>
      <c r="H182" s="462">
        <f>IF(ISERROR(G182/Kalkulation_Angebot!$D$20),"",G182/Kalkulation_Angebot!$D$20)</f>
        <v>0</v>
      </c>
      <c r="I182" s="456" t="e">
        <f t="shared" si="6"/>
        <v>#DIV/0!</v>
      </c>
    </row>
    <row r="183" spans="1:9" x14ac:dyDescent="0.2">
      <c r="A183" s="389"/>
      <c r="B183" s="457"/>
      <c r="C183" s="458"/>
      <c r="D183" s="458"/>
      <c r="E183" s="459"/>
      <c r="F183" s="460"/>
      <c r="G183" s="215">
        <f t="shared" si="9"/>
        <v>0</v>
      </c>
      <c r="H183" s="462">
        <f>IF(ISERROR(G183/Kalkulation_Angebot!$D$20),"",G183/Kalkulation_Angebot!$D$20)</f>
        <v>0</v>
      </c>
      <c r="I183" s="456" t="e">
        <f t="shared" si="6"/>
        <v>#DIV/0!</v>
      </c>
    </row>
    <row r="184" spans="1:9" x14ac:dyDescent="0.2">
      <c r="A184" s="389"/>
      <c r="B184" s="457"/>
      <c r="C184" s="458"/>
      <c r="D184" s="458"/>
      <c r="E184" s="459"/>
      <c r="F184" s="460"/>
      <c r="G184" s="215">
        <f t="shared" si="9"/>
        <v>0</v>
      </c>
      <c r="H184" s="462">
        <f>IF(ISERROR(G184/Kalkulation_Angebot!$D$20),"",G184/Kalkulation_Angebot!$D$20)</f>
        <v>0</v>
      </c>
      <c r="I184" s="456" t="e">
        <f t="shared" si="6"/>
        <v>#DIV/0!</v>
      </c>
    </row>
    <row r="185" spans="1:9" x14ac:dyDescent="0.2">
      <c r="A185" s="389"/>
      <c r="B185" s="457"/>
      <c r="C185" s="458"/>
      <c r="D185" s="458"/>
      <c r="E185" s="459"/>
      <c r="F185" s="460"/>
      <c r="G185" s="215">
        <f t="shared" si="9"/>
        <v>0</v>
      </c>
      <c r="H185" s="462">
        <f>IF(ISERROR(G185/Kalkulation_Angebot!$D$20),"",G185/Kalkulation_Angebot!$D$20)</f>
        <v>0</v>
      </c>
      <c r="I185" s="456" t="e">
        <f t="shared" si="6"/>
        <v>#DIV/0!</v>
      </c>
    </row>
    <row r="186" spans="1:9" x14ac:dyDescent="0.2">
      <c r="A186" s="389"/>
      <c r="B186" s="457"/>
      <c r="C186" s="458"/>
      <c r="D186" s="458"/>
      <c r="E186" s="459"/>
      <c r="F186" s="460"/>
      <c r="G186" s="215">
        <f t="shared" si="9"/>
        <v>0</v>
      </c>
      <c r="H186" s="462">
        <f>IF(ISERROR(G186/Kalkulation_Angebot!$D$20),"",G186/Kalkulation_Angebot!$D$20)</f>
        <v>0</v>
      </c>
      <c r="I186" s="456" t="e">
        <f t="shared" si="6"/>
        <v>#DIV/0!</v>
      </c>
    </row>
    <row r="187" spans="1:9" x14ac:dyDescent="0.2">
      <c r="A187" s="389"/>
      <c r="B187" s="457"/>
      <c r="C187" s="458"/>
      <c r="D187" s="458"/>
      <c r="E187" s="459"/>
      <c r="F187" s="460"/>
      <c r="G187" s="215">
        <f t="shared" si="9"/>
        <v>0</v>
      </c>
      <c r="H187" s="462">
        <f>IF(ISERROR(G187/Kalkulation_Angebot!$D$20),"",G187/Kalkulation_Angebot!$D$20)</f>
        <v>0</v>
      </c>
      <c r="I187" s="456" t="e">
        <f t="shared" si="6"/>
        <v>#DIV/0!</v>
      </c>
    </row>
    <row r="188" spans="1:9" x14ac:dyDescent="0.2">
      <c r="A188" s="389"/>
      <c r="B188" s="457"/>
      <c r="C188" s="458"/>
      <c r="D188" s="458"/>
      <c r="E188" s="459"/>
      <c r="F188" s="460"/>
      <c r="G188" s="215">
        <f t="shared" si="9"/>
        <v>0</v>
      </c>
      <c r="H188" s="462">
        <f>IF(ISERROR(G188/Kalkulation_Angebot!$D$20),"",G188/Kalkulation_Angebot!$D$20)</f>
        <v>0</v>
      </c>
      <c r="I188" s="456" t="e">
        <f t="shared" si="6"/>
        <v>#DIV/0!</v>
      </c>
    </row>
    <row r="189" spans="1:9" x14ac:dyDescent="0.2">
      <c r="A189" s="389"/>
      <c r="B189" s="457"/>
      <c r="C189" s="458"/>
      <c r="D189" s="458"/>
      <c r="E189" s="459"/>
      <c r="F189" s="460"/>
      <c r="G189" s="215">
        <f t="shared" si="9"/>
        <v>0</v>
      </c>
      <c r="H189" s="462">
        <f>IF(ISERROR(G189/Kalkulation_Angebot!$D$20),"",G189/Kalkulation_Angebot!$D$20)</f>
        <v>0</v>
      </c>
      <c r="I189" s="456" t="e">
        <f t="shared" si="6"/>
        <v>#DIV/0!</v>
      </c>
    </row>
    <row r="190" spans="1:9" x14ac:dyDescent="0.2">
      <c r="A190" s="389"/>
      <c r="B190" s="457"/>
      <c r="C190" s="458"/>
      <c r="D190" s="458"/>
      <c r="E190" s="459"/>
      <c r="F190" s="460"/>
      <c r="G190" s="215">
        <f t="shared" si="9"/>
        <v>0</v>
      </c>
      <c r="H190" s="462">
        <f>IF(ISERROR(G190/Kalkulation_Angebot!$D$20),"",G190/Kalkulation_Angebot!$D$20)</f>
        <v>0</v>
      </c>
      <c r="I190" s="456" t="e">
        <f t="shared" si="6"/>
        <v>#DIV/0!</v>
      </c>
    </row>
    <row r="191" spans="1:9" x14ac:dyDescent="0.2">
      <c r="A191" s="389"/>
      <c r="B191" s="457"/>
      <c r="C191" s="458"/>
      <c r="D191" s="458"/>
      <c r="E191" s="459"/>
      <c r="F191" s="460"/>
      <c r="G191" s="215">
        <f t="shared" si="9"/>
        <v>0</v>
      </c>
      <c r="H191" s="462">
        <f>IF(ISERROR(G191/Kalkulation_Angebot!$D$20),"",G191/Kalkulation_Angebot!$D$20)</f>
        <v>0</v>
      </c>
      <c r="I191" s="456" t="e">
        <f t="shared" si="6"/>
        <v>#DIV/0!</v>
      </c>
    </row>
    <row r="192" spans="1:9" x14ac:dyDescent="0.2">
      <c r="A192" s="389"/>
      <c r="B192" s="457"/>
      <c r="C192" s="458"/>
      <c r="D192" s="458"/>
      <c r="E192" s="459"/>
      <c r="F192" s="460"/>
      <c r="G192" s="215">
        <f t="shared" si="9"/>
        <v>0</v>
      </c>
      <c r="H192" s="462">
        <f>IF(ISERROR(G192/Kalkulation_Angebot!$D$20),"",G192/Kalkulation_Angebot!$D$20)</f>
        <v>0</v>
      </c>
      <c r="I192" s="456" t="e">
        <f t="shared" si="6"/>
        <v>#DIV/0!</v>
      </c>
    </row>
    <row r="193" spans="1:9" x14ac:dyDescent="0.2">
      <c r="A193" s="389"/>
      <c r="B193" s="457"/>
      <c r="C193" s="458"/>
      <c r="D193" s="458"/>
      <c r="E193" s="459"/>
      <c r="F193" s="460"/>
      <c r="G193" s="215">
        <f t="shared" si="9"/>
        <v>0</v>
      </c>
      <c r="H193" s="462">
        <f>IF(ISERROR(G193/Kalkulation_Angebot!$D$20),"",G193/Kalkulation_Angebot!$D$20)</f>
        <v>0</v>
      </c>
      <c r="I193" s="456" t="e">
        <f t="shared" si="6"/>
        <v>#DIV/0!</v>
      </c>
    </row>
    <row r="194" spans="1:9" x14ac:dyDescent="0.2">
      <c r="A194" s="389"/>
      <c r="B194" s="457"/>
      <c r="C194" s="458"/>
      <c r="D194" s="458"/>
      <c r="E194" s="459"/>
      <c r="F194" s="460"/>
      <c r="G194" s="215">
        <f t="shared" si="9"/>
        <v>0</v>
      </c>
      <c r="H194" s="462">
        <f>IF(ISERROR(G194/Kalkulation_Angebot!$D$20),"",G194/Kalkulation_Angebot!$D$20)</f>
        <v>0</v>
      </c>
      <c r="I194" s="456" t="e">
        <f t="shared" si="6"/>
        <v>#DIV/0!</v>
      </c>
    </row>
    <row r="195" spans="1:9" x14ac:dyDescent="0.2">
      <c r="A195" s="389"/>
      <c r="B195" s="457"/>
      <c r="C195" s="458"/>
      <c r="D195" s="458"/>
      <c r="E195" s="459"/>
      <c r="F195" s="460"/>
      <c r="G195" s="215">
        <f t="shared" si="9"/>
        <v>0</v>
      </c>
      <c r="H195" s="462">
        <f>IF(ISERROR(G195/Kalkulation_Angebot!$D$20),"",G195/Kalkulation_Angebot!$D$20)</f>
        <v>0</v>
      </c>
      <c r="I195" s="456" t="e">
        <f t="shared" si="6"/>
        <v>#DIV/0!</v>
      </c>
    </row>
    <row r="196" spans="1:9" x14ac:dyDescent="0.2">
      <c r="A196" s="389"/>
      <c r="B196" s="457"/>
      <c r="C196" s="458"/>
      <c r="D196" s="458"/>
      <c r="E196" s="459"/>
      <c r="F196" s="460"/>
      <c r="G196" s="215">
        <f t="shared" si="9"/>
        <v>0</v>
      </c>
      <c r="H196" s="462">
        <f>IF(ISERROR(G196/Kalkulation_Angebot!$D$20),"",G196/Kalkulation_Angebot!$D$20)</f>
        <v>0</v>
      </c>
      <c r="I196" s="456" t="e">
        <f t="shared" si="6"/>
        <v>#DIV/0!</v>
      </c>
    </row>
    <row r="197" spans="1:9" x14ac:dyDescent="0.2">
      <c r="A197" s="389"/>
      <c r="B197" s="457"/>
      <c r="C197" s="458"/>
      <c r="D197" s="458"/>
      <c r="E197" s="459"/>
      <c r="F197" s="460"/>
      <c r="G197" s="215">
        <f t="shared" si="9"/>
        <v>0</v>
      </c>
      <c r="H197" s="462">
        <f>IF(ISERROR(G197/Kalkulation_Angebot!$D$20),"",G197/Kalkulation_Angebot!$D$20)</f>
        <v>0</v>
      </c>
      <c r="I197" s="456" t="e">
        <f t="shared" si="6"/>
        <v>#DIV/0!</v>
      </c>
    </row>
    <row r="198" spans="1:9" x14ac:dyDescent="0.2">
      <c r="A198" s="389"/>
      <c r="B198" s="457"/>
      <c r="C198" s="458"/>
      <c r="D198" s="458"/>
      <c r="E198" s="459"/>
      <c r="F198" s="460"/>
      <c r="G198" s="215">
        <f t="shared" si="9"/>
        <v>0</v>
      </c>
      <c r="H198" s="462">
        <f>IF(ISERROR(G198/Kalkulation_Angebot!$D$20),"",G198/Kalkulation_Angebot!$D$20)</f>
        <v>0</v>
      </c>
      <c r="I198" s="456" t="e">
        <f t="shared" si="6"/>
        <v>#DIV/0!</v>
      </c>
    </row>
    <row r="199" spans="1:9" x14ac:dyDescent="0.2">
      <c r="A199" s="389"/>
      <c r="B199" s="457"/>
      <c r="C199" s="458"/>
      <c r="D199" s="458"/>
      <c r="E199" s="459"/>
      <c r="F199" s="460"/>
      <c r="G199" s="215">
        <f t="shared" si="9"/>
        <v>0</v>
      </c>
      <c r="H199" s="462">
        <f>IF(ISERROR(G199/Kalkulation_Angebot!$D$20),"",G199/Kalkulation_Angebot!$D$20)</f>
        <v>0</v>
      </c>
      <c r="I199" s="456" t="e">
        <f t="shared" si="6"/>
        <v>#DIV/0!</v>
      </c>
    </row>
    <row r="200" spans="1:9" x14ac:dyDescent="0.2">
      <c r="A200" s="389"/>
      <c r="B200" s="457"/>
      <c r="C200" s="458"/>
      <c r="D200" s="458"/>
      <c r="E200" s="459"/>
      <c r="F200" s="460"/>
      <c r="G200" s="215">
        <f t="shared" si="9"/>
        <v>0</v>
      </c>
      <c r="H200" s="462">
        <f>IF(ISERROR(G200/Kalkulation_Angebot!$D$20),"",G200/Kalkulation_Angebot!$D$20)</f>
        <v>0</v>
      </c>
      <c r="I200" s="456" t="e">
        <f t="shared" si="6"/>
        <v>#DIV/0!</v>
      </c>
    </row>
    <row r="201" spans="1:9" x14ac:dyDescent="0.2">
      <c r="A201" s="389"/>
      <c r="B201" s="457"/>
      <c r="C201" s="458"/>
      <c r="D201" s="458"/>
      <c r="E201" s="459"/>
      <c r="F201" s="460"/>
      <c r="G201" s="215">
        <f t="shared" si="9"/>
        <v>0</v>
      </c>
      <c r="H201" s="462">
        <f>IF(ISERROR(G201/Kalkulation_Angebot!$D$20),"",G201/Kalkulation_Angebot!$D$20)</f>
        <v>0</v>
      </c>
      <c r="I201" s="456" t="e">
        <f t="shared" si="6"/>
        <v>#DIV/0!</v>
      </c>
    </row>
    <row r="202" spans="1:9" x14ac:dyDescent="0.2">
      <c r="A202" s="389"/>
      <c r="B202" s="457"/>
      <c r="C202" s="458"/>
      <c r="D202" s="458"/>
      <c r="E202" s="459"/>
      <c r="F202" s="460"/>
      <c r="G202" s="215">
        <f t="shared" si="9"/>
        <v>0</v>
      </c>
      <c r="H202" s="462">
        <f>IF(ISERROR(G202/Kalkulation_Angebot!$D$20),"",G202/Kalkulation_Angebot!$D$20)</f>
        <v>0</v>
      </c>
      <c r="I202" s="456" t="e">
        <f t="shared" si="6"/>
        <v>#DIV/0!</v>
      </c>
    </row>
    <row r="203" spans="1:9" x14ac:dyDescent="0.2">
      <c r="A203" s="389"/>
      <c r="B203" s="457"/>
      <c r="C203" s="458"/>
      <c r="D203" s="458"/>
      <c r="E203" s="459"/>
      <c r="F203" s="460"/>
      <c r="G203" s="215">
        <f t="shared" si="9"/>
        <v>0</v>
      </c>
      <c r="H203" s="462">
        <f>IF(ISERROR(G203/Kalkulation_Angebot!$D$20),"",G203/Kalkulation_Angebot!$D$20)</f>
        <v>0</v>
      </c>
      <c r="I203" s="456" t="e">
        <f t="shared" si="6"/>
        <v>#DIV/0!</v>
      </c>
    </row>
    <row r="204" spans="1:9" x14ac:dyDescent="0.2">
      <c r="A204" s="389"/>
      <c r="B204" s="457"/>
      <c r="C204" s="458"/>
      <c r="D204" s="458"/>
      <c r="E204" s="459"/>
      <c r="F204" s="460"/>
      <c r="G204" s="215">
        <f t="shared" si="9"/>
        <v>0</v>
      </c>
      <c r="H204" s="462">
        <f>IF(ISERROR(G204/Kalkulation_Angebot!$D$20),"",G204/Kalkulation_Angebot!$D$20)</f>
        <v>0</v>
      </c>
      <c r="I204" s="456" t="e">
        <f t="shared" si="6"/>
        <v>#DIV/0!</v>
      </c>
    </row>
    <row r="205" spans="1:9" x14ac:dyDescent="0.2">
      <c r="A205" s="389"/>
      <c r="B205" s="457"/>
      <c r="C205" s="458"/>
      <c r="D205" s="458"/>
      <c r="E205" s="459"/>
      <c r="F205" s="460"/>
      <c r="G205" s="215">
        <f t="shared" si="9"/>
        <v>0</v>
      </c>
      <c r="H205" s="462">
        <f>IF(ISERROR(G205/Kalkulation_Angebot!$D$20),"",G205/Kalkulation_Angebot!$D$20)</f>
        <v>0</v>
      </c>
      <c r="I205" s="456" t="e">
        <f t="shared" si="6"/>
        <v>#DIV/0!</v>
      </c>
    </row>
    <row r="206" spans="1:9" x14ac:dyDescent="0.2">
      <c r="A206" s="389"/>
      <c r="B206" s="457"/>
      <c r="C206" s="458"/>
      <c r="D206" s="458"/>
      <c r="E206" s="459"/>
      <c r="F206" s="460"/>
      <c r="G206" s="215">
        <f t="shared" si="9"/>
        <v>0</v>
      </c>
      <c r="H206" s="462">
        <f>IF(ISERROR(G206/Kalkulation_Angebot!$D$20),"",G206/Kalkulation_Angebot!$D$20)</f>
        <v>0</v>
      </c>
      <c r="I206" s="456" t="e">
        <f t="shared" si="6"/>
        <v>#DIV/0!</v>
      </c>
    </row>
    <row r="207" spans="1:9" x14ac:dyDescent="0.2">
      <c r="A207" s="389"/>
      <c r="B207" s="457"/>
      <c r="C207" s="458"/>
      <c r="D207" s="458"/>
      <c r="E207" s="459"/>
      <c r="F207" s="460"/>
      <c r="G207" s="215">
        <f t="shared" si="9"/>
        <v>0</v>
      </c>
      <c r="H207" s="462">
        <f>IF(ISERROR(G207/Kalkulation_Angebot!$D$20),"",G207/Kalkulation_Angebot!$D$20)</f>
        <v>0</v>
      </c>
      <c r="I207" s="456" t="e">
        <f t="shared" si="6"/>
        <v>#DIV/0!</v>
      </c>
    </row>
    <row r="208" spans="1:9" x14ac:dyDescent="0.2">
      <c r="A208" s="389"/>
      <c r="B208" s="457"/>
      <c r="C208" s="458"/>
      <c r="D208" s="458"/>
      <c r="E208" s="459"/>
      <c r="F208" s="460"/>
      <c r="G208" s="215">
        <f t="shared" si="9"/>
        <v>0</v>
      </c>
      <c r="H208" s="462">
        <f>IF(ISERROR(G208/Kalkulation_Angebot!$D$20),"",G208/Kalkulation_Angebot!$D$20)</f>
        <v>0</v>
      </c>
      <c r="I208" s="456" t="e">
        <f t="shared" si="6"/>
        <v>#DIV/0!</v>
      </c>
    </row>
    <row r="209" spans="1:9" x14ac:dyDescent="0.2">
      <c r="A209" s="389"/>
      <c r="B209" s="457"/>
      <c r="C209" s="458"/>
      <c r="D209" s="458"/>
      <c r="E209" s="459"/>
      <c r="F209" s="460"/>
      <c r="G209" s="215">
        <f t="shared" si="9"/>
        <v>0</v>
      </c>
      <c r="H209" s="462">
        <f>IF(ISERROR(G209/Kalkulation_Angebot!$D$20),"",G209/Kalkulation_Angebot!$D$20)</f>
        <v>0</v>
      </c>
      <c r="I209" s="456" t="e">
        <f t="shared" si="6"/>
        <v>#DIV/0!</v>
      </c>
    </row>
    <row r="210" spans="1:9" x14ac:dyDescent="0.2">
      <c r="A210" s="389"/>
      <c r="B210" s="457"/>
      <c r="C210" s="458"/>
      <c r="D210" s="458"/>
      <c r="E210" s="459"/>
      <c r="F210" s="460"/>
      <c r="G210" s="215">
        <f t="shared" si="9"/>
        <v>0</v>
      </c>
      <c r="H210" s="462">
        <f>IF(ISERROR(G210/Kalkulation_Angebot!$D$20),"",G210/Kalkulation_Angebot!$D$20)</f>
        <v>0</v>
      </c>
      <c r="I210" s="456" t="e">
        <f t="shared" si="6"/>
        <v>#DIV/0!</v>
      </c>
    </row>
    <row r="211" spans="1:9" x14ac:dyDescent="0.2">
      <c r="A211" s="389"/>
      <c r="B211" s="457"/>
      <c r="C211" s="458"/>
      <c r="D211" s="458"/>
      <c r="E211" s="459"/>
      <c r="F211" s="460"/>
      <c r="G211" s="215">
        <f t="shared" si="9"/>
        <v>0</v>
      </c>
      <c r="H211" s="462">
        <f>IF(ISERROR(G211/Kalkulation_Angebot!$D$20),"",G211/Kalkulation_Angebot!$D$20)</f>
        <v>0</v>
      </c>
      <c r="I211" s="456" t="e">
        <f t="shared" si="6"/>
        <v>#DIV/0!</v>
      </c>
    </row>
    <row r="212" spans="1:9" x14ac:dyDescent="0.2">
      <c r="A212" s="389"/>
      <c r="B212" s="457"/>
      <c r="C212" s="458"/>
      <c r="D212" s="458"/>
      <c r="E212" s="459"/>
      <c r="F212" s="460"/>
      <c r="G212" s="215">
        <f t="shared" si="9"/>
        <v>0</v>
      </c>
      <c r="H212" s="462">
        <f>IF(ISERROR(G212/Kalkulation_Angebot!$D$20),"",G212/Kalkulation_Angebot!$D$20)</f>
        <v>0</v>
      </c>
      <c r="I212" s="456" t="e">
        <f t="shared" si="6"/>
        <v>#DIV/0!</v>
      </c>
    </row>
    <row r="213" spans="1:9" x14ac:dyDescent="0.2">
      <c r="A213" s="389"/>
      <c r="B213" s="457"/>
      <c r="C213" s="458"/>
      <c r="D213" s="458"/>
      <c r="E213" s="459"/>
      <c r="F213" s="460"/>
      <c r="G213" s="215">
        <f t="shared" si="9"/>
        <v>0</v>
      </c>
      <c r="H213" s="462">
        <f>IF(ISERROR(G213/Kalkulation_Angebot!$D$20),"",G213/Kalkulation_Angebot!$D$20)</f>
        <v>0</v>
      </c>
      <c r="I213" s="456" t="e">
        <f t="shared" si="6"/>
        <v>#DIV/0!</v>
      </c>
    </row>
    <row r="214" spans="1:9" x14ac:dyDescent="0.2">
      <c r="A214" s="389"/>
      <c r="B214" s="457"/>
      <c r="C214" s="458"/>
      <c r="D214" s="458"/>
      <c r="E214" s="459"/>
      <c r="F214" s="460"/>
      <c r="G214" s="215">
        <f t="shared" si="9"/>
        <v>0</v>
      </c>
      <c r="H214" s="462">
        <f>IF(ISERROR(G214/Kalkulation_Angebot!$D$20),"",G214/Kalkulation_Angebot!$D$20)</f>
        <v>0</v>
      </c>
      <c r="I214" s="456" t="e">
        <f t="shared" si="6"/>
        <v>#DIV/0!</v>
      </c>
    </row>
    <row r="215" spans="1:9" x14ac:dyDescent="0.2">
      <c r="A215" s="389"/>
      <c r="B215" s="457"/>
      <c r="C215" s="458"/>
      <c r="D215" s="458"/>
      <c r="E215" s="459"/>
      <c r="F215" s="460"/>
      <c r="G215" s="215">
        <f t="shared" si="9"/>
        <v>0</v>
      </c>
      <c r="H215" s="462">
        <f>IF(ISERROR(G215/Kalkulation_Angebot!$D$20),"",G215/Kalkulation_Angebot!$D$20)</f>
        <v>0</v>
      </c>
      <c r="I215" s="456" t="e">
        <f t="shared" si="6"/>
        <v>#DIV/0!</v>
      </c>
    </row>
    <row r="216" spans="1:9" x14ac:dyDescent="0.2">
      <c r="A216" s="389"/>
      <c r="B216" s="457"/>
      <c r="C216" s="458"/>
      <c r="D216" s="458"/>
      <c r="E216" s="459"/>
      <c r="F216" s="460"/>
      <c r="G216" s="215">
        <f t="shared" si="9"/>
        <v>0</v>
      </c>
      <c r="H216" s="462">
        <f>IF(ISERROR(G216/Kalkulation_Angebot!$D$20),"",G216/Kalkulation_Angebot!$D$20)</f>
        <v>0</v>
      </c>
      <c r="I216" s="456" t="e">
        <f t="shared" si="6"/>
        <v>#DIV/0!</v>
      </c>
    </row>
    <row r="217" spans="1:9" x14ac:dyDescent="0.2">
      <c r="A217" s="389"/>
      <c r="B217" s="457"/>
      <c r="C217" s="458"/>
      <c r="D217" s="458"/>
      <c r="E217" s="459"/>
      <c r="F217" s="460"/>
      <c r="G217" s="215">
        <f t="shared" si="9"/>
        <v>0</v>
      </c>
      <c r="H217" s="462">
        <f>IF(ISERROR(G217/Kalkulation_Angebot!$D$20),"",G217/Kalkulation_Angebot!$D$20)</f>
        <v>0</v>
      </c>
      <c r="I217" s="456" t="e">
        <f t="shared" si="6"/>
        <v>#DIV/0!</v>
      </c>
    </row>
    <row r="218" spans="1:9" x14ac:dyDescent="0.2">
      <c r="A218" s="389"/>
      <c r="B218" s="457"/>
      <c r="C218" s="458"/>
      <c r="D218" s="458"/>
      <c r="E218" s="459"/>
      <c r="F218" s="460"/>
      <c r="G218" s="215">
        <f t="shared" si="9"/>
        <v>0</v>
      </c>
      <c r="H218" s="462">
        <f>IF(ISERROR(G218/Kalkulation_Angebot!$D$20),"",G218/Kalkulation_Angebot!$D$20)</f>
        <v>0</v>
      </c>
      <c r="I218" s="456" t="e">
        <f t="shared" si="6"/>
        <v>#DIV/0!</v>
      </c>
    </row>
    <row r="219" spans="1:9" x14ac:dyDescent="0.2">
      <c r="A219" s="389"/>
      <c r="B219" s="457"/>
      <c r="C219" s="458"/>
      <c r="D219" s="458"/>
      <c r="E219" s="459"/>
      <c r="F219" s="460"/>
      <c r="G219" s="215">
        <f t="shared" si="9"/>
        <v>0</v>
      </c>
      <c r="H219" s="462">
        <f>IF(ISERROR(G219/Kalkulation_Angebot!$D$20),"",G219/Kalkulation_Angebot!$D$20)</f>
        <v>0</v>
      </c>
      <c r="I219" s="456" t="e">
        <f t="shared" si="6"/>
        <v>#DIV/0!</v>
      </c>
    </row>
    <row r="220" spans="1:9" x14ac:dyDescent="0.2">
      <c r="A220" s="389"/>
      <c r="B220" s="457"/>
      <c r="C220" s="458"/>
      <c r="D220" s="458"/>
      <c r="E220" s="459"/>
      <c r="F220" s="460"/>
      <c r="G220" s="215">
        <f t="shared" si="9"/>
        <v>0</v>
      </c>
      <c r="H220" s="462">
        <f>IF(ISERROR(G220/Kalkulation_Angebot!$D$20),"",G220/Kalkulation_Angebot!$D$20)</f>
        <v>0</v>
      </c>
      <c r="I220" s="456" t="e">
        <f t="shared" si="6"/>
        <v>#DIV/0!</v>
      </c>
    </row>
    <row r="221" spans="1:9" x14ac:dyDescent="0.2">
      <c r="A221" s="389"/>
      <c r="B221" s="457"/>
      <c r="C221" s="458"/>
      <c r="D221" s="458"/>
      <c r="E221" s="459"/>
      <c r="F221" s="460"/>
      <c r="G221" s="215">
        <f t="shared" si="9"/>
        <v>0</v>
      </c>
      <c r="H221" s="462">
        <f>IF(ISERROR(G221/Kalkulation_Angebot!$D$20),"",G221/Kalkulation_Angebot!$D$20)</f>
        <v>0</v>
      </c>
      <c r="I221" s="456" t="e">
        <f t="shared" si="6"/>
        <v>#DIV/0!</v>
      </c>
    </row>
    <row r="222" spans="1:9" x14ac:dyDescent="0.2">
      <c r="A222" s="389"/>
      <c r="B222" s="457"/>
      <c r="C222" s="458"/>
      <c r="D222" s="458"/>
      <c r="E222" s="459"/>
      <c r="F222" s="460"/>
      <c r="G222" s="215">
        <f t="shared" si="9"/>
        <v>0</v>
      </c>
      <c r="H222" s="462">
        <f>IF(ISERROR(G222/Kalkulation_Angebot!$D$20),"",G222/Kalkulation_Angebot!$D$20)</f>
        <v>0</v>
      </c>
      <c r="I222" s="456" t="e">
        <f t="shared" si="6"/>
        <v>#DIV/0!</v>
      </c>
    </row>
    <row r="223" spans="1:9" x14ac:dyDescent="0.2">
      <c r="A223" s="389"/>
      <c r="B223" s="457"/>
      <c r="C223" s="458"/>
      <c r="D223" s="458"/>
      <c r="E223" s="459"/>
      <c r="F223" s="460"/>
      <c r="G223" s="215">
        <f t="shared" si="9"/>
        <v>0</v>
      </c>
      <c r="H223" s="462">
        <f>IF(ISERROR(G223/Kalkulation_Angebot!$D$20),"",G223/Kalkulation_Angebot!$D$20)</f>
        <v>0</v>
      </c>
      <c r="I223" s="456" t="e">
        <f t="shared" si="6"/>
        <v>#DIV/0!</v>
      </c>
    </row>
    <row r="224" spans="1:9" x14ac:dyDescent="0.2">
      <c r="A224" s="389"/>
      <c r="B224" s="457"/>
      <c r="C224" s="458"/>
      <c r="D224" s="458"/>
      <c r="E224" s="459"/>
      <c r="F224" s="460"/>
      <c r="G224" s="215">
        <f t="shared" si="9"/>
        <v>0</v>
      </c>
      <c r="H224" s="462">
        <f>IF(ISERROR(G224/Kalkulation_Angebot!$D$20),"",G224/Kalkulation_Angebot!$D$20)</f>
        <v>0</v>
      </c>
      <c r="I224" s="456" t="e">
        <f t="shared" si="6"/>
        <v>#DIV/0!</v>
      </c>
    </row>
    <row r="225" spans="1:9" x14ac:dyDescent="0.2">
      <c r="A225" s="389"/>
      <c r="B225" s="457"/>
      <c r="C225" s="458"/>
      <c r="D225" s="458"/>
      <c r="E225" s="459"/>
      <c r="F225" s="460"/>
      <c r="G225" s="215">
        <f t="shared" si="9"/>
        <v>0</v>
      </c>
      <c r="H225" s="462">
        <f>IF(ISERROR(G225/Kalkulation_Angebot!$D$20),"",G225/Kalkulation_Angebot!$D$20)</f>
        <v>0</v>
      </c>
      <c r="I225" s="456" t="e">
        <f t="shared" si="6"/>
        <v>#DIV/0!</v>
      </c>
    </row>
    <row r="226" spans="1:9" x14ac:dyDescent="0.2">
      <c r="A226" s="389"/>
      <c r="B226" s="457"/>
      <c r="C226" s="458"/>
      <c r="D226" s="458"/>
      <c r="E226" s="459"/>
      <c r="F226" s="460"/>
      <c r="G226" s="215">
        <f t="shared" si="9"/>
        <v>0</v>
      </c>
      <c r="H226" s="462">
        <f>IF(ISERROR(G226/Kalkulation_Angebot!$D$20),"",G226/Kalkulation_Angebot!$D$20)</f>
        <v>0</v>
      </c>
      <c r="I226" s="456" t="e">
        <f t="shared" si="6"/>
        <v>#DIV/0!</v>
      </c>
    </row>
    <row r="227" spans="1:9" x14ac:dyDescent="0.2">
      <c r="A227" s="389"/>
      <c r="B227" s="457"/>
      <c r="C227" s="458"/>
      <c r="D227" s="458"/>
      <c r="E227" s="459"/>
      <c r="F227" s="460"/>
      <c r="G227" s="215">
        <f t="shared" si="9"/>
        <v>0</v>
      </c>
      <c r="H227" s="462">
        <f>IF(ISERROR(G227/Kalkulation_Angebot!$D$20),"",G227/Kalkulation_Angebot!$D$20)</f>
        <v>0</v>
      </c>
      <c r="I227" s="456" t="e">
        <f t="shared" si="6"/>
        <v>#DIV/0!</v>
      </c>
    </row>
    <row r="228" spans="1:9" x14ac:dyDescent="0.2">
      <c r="A228" s="389"/>
      <c r="B228" s="457"/>
      <c r="C228" s="458"/>
      <c r="D228" s="458"/>
      <c r="E228" s="459"/>
      <c r="F228" s="460"/>
      <c r="G228" s="215">
        <f t="shared" si="9"/>
        <v>0</v>
      </c>
      <c r="H228" s="462">
        <f>IF(ISERROR(G228/Kalkulation_Angebot!$D$20),"",G228/Kalkulation_Angebot!$D$20)</f>
        <v>0</v>
      </c>
      <c r="I228" s="456" t="e">
        <f t="shared" si="6"/>
        <v>#DIV/0!</v>
      </c>
    </row>
    <row r="229" spans="1:9" x14ac:dyDescent="0.2">
      <c r="A229" s="389"/>
      <c r="B229" s="457"/>
      <c r="C229" s="458"/>
      <c r="D229" s="458"/>
      <c r="E229" s="459"/>
      <c r="F229" s="460"/>
      <c r="G229" s="215">
        <f t="shared" si="9"/>
        <v>0</v>
      </c>
      <c r="H229" s="462">
        <f>IF(ISERROR(G229/Kalkulation_Angebot!$D$20),"",G229/Kalkulation_Angebot!$D$20)</f>
        <v>0</v>
      </c>
      <c r="I229" s="456" t="e">
        <f t="shared" si="6"/>
        <v>#DIV/0!</v>
      </c>
    </row>
    <row r="230" spans="1:9" x14ac:dyDescent="0.2">
      <c r="A230" s="389"/>
      <c r="B230" s="457"/>
      <c r="C230" s="458"/>
      <c r="D230" s="458"/>
      <c r="E230" s="459"/>
      <c r="F230" s="460"/>
      <c r="G230" s="215">
        <f t="shared" si="9"/>
        <v>0</v>
      </c>
      <c r="H230" s="462">
        <f>IF(ISERROR(G230/Kalkulation_Angebot!$D$20),"",G230/Kalkulation_Angebot!$D$20)</f>
        <v>0</v>
      </c>
      <c r="I230" s="456" t="e">
        <f t="shared" si="6"/>
        <v>#DIV/0!</v>
      </c>
    </row>
    <row r="231" spans="1:9" x14ac:dyDescent="0.2">
      <c r="A231" s="389"/>
      <c r="B231" s="457"/>
      <c r="C231" s="458"/>
      <c r="D231" s="458"/>
      <c r="E231" s="459"/>
      <c r="F231" s="460"/>
      <c r="G231" s="215">
        <f t="shared" si="9"/>
        <v>0</v>
      </c>
      <c r="H231" s="462">
        <f>IF(ISERROR(G231/Kalkulation_Angebot!$D$20),"",G231/Kalkulation_Angebot!$D$20)</f>
        <v>0</v>
      </c>
      <c r="I231" s="456" t="e">
        <f t="shared" si="6"/>
        <v>#DIV/0!</v>
      </c>
    </row>
    <row r="232" spans="1:9" x14ac:dyDescent="0.2">
      <c r="A232" s="389"/>
      <c r="B232" s="457"/>
      <c r="C232" s="458"/>
      <c r="D232" s="458"/>
      <c r="E232" s="459"/>
      <c r="F232" s="460"/>
      <c r="G232" s="215">
        <f t="shared" si="9"/>
        <v>0</v>
      </c>
      <c r="H232" s="462">
        <f>IF(ISERROR(G232/Kalkulation_Angebot!$D$20),"",G232/Kalkulation_Angebot!$D$20)</f>
        <v>0</v>
      </c>
      <c r="I232" s="456" t="e">
        <f t="shared" si="6"/>
        <v>#DIV/0!</v>
      </c>
    </row>
    <row r="233" spans="1:9" x14ac:dyDescent="0.2">
      <c r="A233" s="389"/>
      <c r="B233" s="457"/>
      <c r="C233" s="458"/>
      <c r="D233" s="458"/>
      <c r="E233" s="459"/>
      <c r="F233" s="460"/>
      <c r="G233" s="215">
        <f t="shared" si="9"/>
        <v>0</v>
      </c>
      <c r="H233" s="462">
        <f>IF(ISERROR(G233/Kalkulation_Angebot!$D$20),"",G233/Kalkulation_Angebot!$D$20)</f>
        <v>0</v>
      </c>
      <c r="I233" s="456" t="e">
        <f t="shared" si="6"/>
        <v>#DIV/0!</v>
      </c>
    </row>
    <row r="234" spans="1:9" x14ac:dyDescent="0.2">
      <c r="A234" s="389"/>
      <c r="B234" s="457"/>
      <c r="C234" s="458"/>
      <c r="D234" s="458"/>
      <c r="E234" s="459"/>
      <c r="F234" s="460"/>
      <c r="G234" s="215">
        <f t="shared" si="9"/>
        <v>0</v>
      </c>
      <c r="H234" s="462">
        <f>IF(ISERROR(G234/Kalkulation_Angebot!$D$20),"",G234/Kalkulation_Angebot!$D$20)</f>
        <v>0</v>
      </c>
      <c r="I234" s="456" t="e">
        <f t="shared" si="6"/>
        <v>#DIV/0!</v>
      </c>
    </row>
    <row r="235" spans="1:9" x14ac:dyDescent="0.2">
      <c r="A235" s="389"/>
      <c r="B235" s="457"/>
      <c r="C235" s="458"/>
      <c r="D235" s="458"/>
      <c r="E235" s="459"/>
      <c r="F235" s="460"/>
      <c r="G235" s="215">
        <f t="shared" si="9"/>
        <v>0</v>
      </c>
      <c r="H235" s="462">
        <f>IF(ISERROR(G235/Kalkulation_Angebot!$D$20),"",G235/Kalkulation_Angebot!$D$20)</f>
        <v>0</v>
      </c>
      <c r="I235" s="456" t="e">
        <f t="shared" si="6"/>
        <v>#DIV/0!</v>
      </c>
    </row>
    <row r="236" spans="1:9" x14ac:dyDescent="0.2">
      <c r="A236" s="389"/>
      <c r="B236" s="457"/>
      <c r="C236" s="458"/>
      <c r="D236" s="458"/>
      <c r="E236" s="459"/>
      <c r="F236" s="460"/>
      <c r="G236" s="215">
        <f t="shared" si="9"/>
        <v>0</v>
      </c>
      <c r="H236" s="462">
        <f>IF(ISERROR(G236/Kalkulation_Angebot!$D$20),"",G236/Kalkulation_Angebot!$D$20)</f>
        <v>0</v>
      </c>
      <c r="I236" s="456" t="e">
        <f t="shared" si="6"/>
        <v>#DIV/0!</v>
      </c>
    </row>
    <row r="237" spans="1:9" x14ac:dyDescent="0.2">
      <c r="A237" s="389"/>
      <c r="B237" s="457"/>
      <c r="C237" s="458"/>
      <c r="D237" s="458"/>
      <c r="E237" s="459"/>
      <c r="F237" s="460"/>
      <c r="G237" s="215">
        <f t="shared" ref="G237:G252" si="10">E237*F237</f>
        <v>0</v>
      </c>
      <c r="H237" s="462">
        <f>IF(ISERROR(G237/Kalkulation_Angebot!$D$20),"",G237/Kalkulation_Angebot!$D$20)</f>
        <v>0</v>
      </c>
      <c r="I237" s="456" t="e">
        <f t="shared" si="6"/>
        <v>#DIV/0!</v>
      </c>
    </row>
    <row r="238" spans="1:9" x14ac:dyDescent="0.2">
      <c r="A238" s="389"/>
      <c r="B238" s="457"/>
      <c r="C238" s="458"/>
      <c r="D238" s="458"/>
      <c r="E238" s="459"/>
      <c r="F238" s="460"/>
      <c r="G238" s="215">
        <f t="shared" si="10"/>
        <v>0</v>
      </c>
      <c r="H238" s="462">
        <f>IF(ISERROR(G238/Kalkulation_Angebot!$D$20),"",G238/Kalkulation_Angebot!$D$20)</f>
        <v>0</v>
      </c>
      <c r="I238" s="456" t="e">
        <f t="shared" si="6"/>
        <v>#DIV/0!</v>
      </c>
    </row>
    <row r="239" spans="1:9" x14ac:dyDescent="0.2">
      <c r="A239" s="389"/>
      <c r="B239" s="457"/>
      <c r="C239" s="458"/>
      <c r="D239" s="458"/>
      <c r="E239" s="459"/>
      <c r="F239" s="460"/>
      <c r="G239" s="215">
        <f t="shared" si="10"/>
        <v>0</v>
      </c>
      <c r="H239" s="462">
        <f>IF(ISERROR(G239/Kalkulation_Angebot!$D$20),"",G239/Kalkulation_Angebot!$D$20)</f>
        <v>0</v>
      </c>
      <c r="I239" s="456" t="e">
        <f t="shared" si="6"/>
        <v>#DIV/0!</v>
      </c>
    </row>
    <row r="240" spans="1:9" x14ac:dyDescent="0.2">
      <c r="A240" s="389"/>
      <c r="B240" s="457"/>
      <c r="C240" s="458"/>
      <c r="D240" s="458"/>
      <c r="E240" s="459"/>
      <c r="F240" s="460"/>
      <c r="G240" s="215">
        <f t="shared" si="10"/>
        <v>0</v>
      </c>
      <c r="H240" s="462">
        <f>IF(ISERROR(G240/Kalkulation_Angebot!$D$20),"",G240/Kalkulation_Angebot!$D$20)</f>
        <v>0</v>
      </c>
      <c r="I240" s="456" t="e">
        <f t="shared" si="6"/>
        <v>#DIV/0!</v>
      </c>
    </row>
    <row r="241" spans="1:9" x14ac:dyDescent="0.2">
      <c r="A241" s="389"/>
      <c r="B241" s="457"/>
      <c r="C241" s="458"/>
      <c r="D241" s="458"/>
      <c r="E241" s="459"/>
      <c r="F241" s="460"/>
      <c r="G241" s="215">
        <f t="shared" si="10"/>
        <v>0</v>
      </c>
      <c r="H241" s="462">
        <f>IF(ISERROR(G241/Kalkulation_Angebot!$D$20),"",G241/Kalkulation_Angebot!$D$20)</f>
        <v>0</v>
      </c>
      <c r="I241" s="456" t="e">
        <f t="shared" si="6"/>
        <v>#DIV/0!</v>
      </c>
    </row>
    <row r="242" spans="1:9" x14ac:dyDescent="0.2">
      <c r="A242" s="389"/>
      <c r="B242" s="457"/>
      <c r="C242" s="458"/>
      <c r="D242" s="458"/>
      <c r="E242" s="459"/>
      <c r="F242" s="460"/>
      <c r="G242" s="215">
        <f t="shared" si="10"/>
        <v>0</v>
      </c>
      <c r="H242" s="462">
        <f>IF(ISERROR(G242/Kalkulation_Angebot!$D$20),"",G242/Kalkulation_Angebot!$D$20)</f>
        <v>0</v>
      </c>
      <c r="I242" s="456" t="e">
        <f t="shared" si="6"/>
        <v>#DIV/0!</v>
      </c>
    </row>
    <row r="243" spans="1:9" x14ac:dyDescent="0.2">
      <c r="A243" s="389"/>
      <c r="B243" s="457"/>
      <c r="C243" s="458"/>
      <c r="D243" s="458"/>
      <c r="E243" s="459"/>
      <c r="F243" s="460"/>
      <c r="G243" s="215">
        <f t="shared" si="10"/>
        <v>0</v>
      </c>
      <c r="H243" s="462">
        <f>IF(ISERROR(G243/Kalkulation_Angebot!$D$20),"",G243/Kalkulation_Angebot!$D$20)</f>
        <v>0</v>
      </c>
      <c r="I243" s="456" t="e">
        <f t="shared" si="6"/>
        <v>#DIV/0!</v>
      </c>
    </row>
    <row r="244" spans="1:9" x14ac:dyDescent="0.2">
      <c r="A244" s="389"/>
      <c r="B244" s="457"/>
      <c r="C244" s="458"/>
      <c r="D244" s="458"/>
      <c r="E244" s="459"/>
      <c r="F244" s="460"/>
      <c r="G244" s="215">
        <f t="shared" si="10"/>
        <v>0</v>
      </c>
      <c r="H244" s="462">
        <f>IF(ISERROR(G244/Kalkulation_Angebot!$D$20),"",G244/Kalkulation_Angebot!$D$20)</f>
        <v>0</v>
      </c>
      <c r="I244" s="456" t="e">
        <f t="shared" si="6"/>
        <v>#DIV/0!</v>
      </c>
    </row>
    <row r="245" spans="1:9" x14ac:dyDescent="0.2">
      <c r="A245" s="312"/>
      <c r="B245" s="176"/>
      <c r="C245" s="177"/>
      <c r="D245" s="177"/>
      <c r="E245" s="4"/>
      <c r="F245" s="216"/>
      <c r="G245" s="215">
        <f t="shared" si="10"/>
        <v>0</v>
      </c>
      <c r="H245" s="452">
        <f>IF(ISERROR(G245/Kalkulation_Angebot!$D$20),"",G245/Kalkulation_Angebot!$D$20)</f>
        <v>0</v>
      </c>
      <c r="I245" s="456" t="e">
        <f t="shared" si="6"/>
        <v>#DIV/0!</v>
      </c>
    </row>
    <row r="246" spans="1:9" x14ac:dyDescent="0.2">
      <c r="A246" s="312"/>
      <c r="B246" s="176"/>
      <c r="C246" s="177"/>
      <c r="D246" s="177"/>
      <c r="E246" s="4"/>
      <c r="F246" s="216"/>
      <c r="G246" s="215">
        <f t="shared" si="10"/>
        <v>0</v>
      </c>
      <c r="H246" s="452">
        <f>IF(ISERROR(G246/Kalkulation_Angebot!$D$20),"",G246/Kalkulation_Angebot!$D$20)</f>
        <v>0</v>
      </c>
      <c r="I246" s="456" t="e">
        <f t="shared" si="6"/>
        <v>#DIV/0!</v>
      </c>
    </row>
    <row r="247" spans="1:9" x14ac:dyDescent="0.2">
      <c r="A247" s="312"/>
      <c r="B247" s="176"/>
      <c r="C247" s="177"/>
      <c r="D247" s="177"/>
      <c r="E247" s="4"/>
      <c r="F247" s="216"/>
      <c r="G247" s="215">
        <f t="shared" si="10"/>
        <v>0</v>
      </c>
      <c r="H247" s="452">
        <f>IF(ISERROR(G247/Kalkulation_Angebot!$D$20),"",G247/Kalkulation_Angebot!$D$20)</f>
        <v>0</v>
      </c>
      <c r="I247" s="456" t="e">
        <f t="shared" si="6"/>
        <v>#DIV/0!</v>
      </c>
    </row>
    <row r="248" spans="1:9" x14ac:dyDescent="0.2">
      <c r="A248" s="312"/>
      <c r="B248" s="176"/>
      <c r="C248" s="177"/>
      <c r="D248" s="177"/>
      <c r="E248" s="4"/>
      <c r="F248" s="216"/>
      <c r="G248" s="215">
        <f t="shared" si="10"/>
        <v>0</v>
      </c>
      <c r="H248" s="452">
        <f>IF(ISERROR(G248/Kalkulation_Angebot!$D$20),"",G248/Kalkulation_Angebot!$D$20)</f>
        <v>0</v>
      </c>
      <c r="I248" s="456" t="e">
        <f t="shared" si="6"/>
        <v>#DIV/0!</v>
      </c>
    </row>
    <row r="249" spans="1:9" x14ac:dyDescent="0.2">
      <c r="A249" s="312"/>
      <c r="B249" s="176"/>
      <c r="C249" s="177"/>
      <c r="D249" s="177"/>
      <c r="E249" s="4"/>
      <c r="F249" s="216"/>
      <c r="G249" s="215">
        <f t="shared" si="10"/>
        <v>0</v>
      </c>
      <c r="H249" s="452">
        <f>IF(ISERROR(G249/Kalkulation_Angebot!$D$20),"",G249/Kalkulation_Angebot!$D$20)</f>
        <v>0</v>
      </c>
      <c r="I249" s="456" t="e">
        <f t="shared" si="6"/>
        <v>#DIV/0!</v>
      </c>
    </row>
    <row r="250" spans="1:9" x14ac:dyDescent="0.2">
      <c r="A250" s="312"/>
      <c r="B250" s="176"/>
      <c r="C250" s="177"/>
      <c r="D250" s="177"/>
      <c r="E250" s="4"/>
      <c r="F250" s="216"/>
      <c r="G250" s="215">
        <f t="shared" si="10"/>
        <v>0</v>
      </c>
      <c r="H250" s="452">
        <f>IF(ISERROR(G250/Kalkulation_Angebot!$D$20),"",G250/Kalkulation_Angebot!$D$20)</f>
        <v>0</v>
      </c>
      <c r="I250" s="456" t="e">
        <f t="shared" si="6"/>
        <v>#DIV/0!</v>
      </c>
    </row>
    <row r="251" spans="1:9" x14ac:dyDescent="0.2">
      <c r="A251" s="312"/>
      <c r="B251" s="176"/>
      <c r="C251" s="177"/>
      <c r="D251" s="177"/>
      <c r="E251" s="4"/>
      <c r="F251" s="216"/>
      <c r="G251" s="215">
        <f t="shared" si="10"/>
        <v>0</v>
      </c>
      <c r="H251" s="452">
        <f>IF(ISERROR(G251/Kalkulation_Angebot!$D$20),"",G251/Kalkulation_Angebot!$D$20)</f>
        <v>0</v>
      </c>
      <c r="I251" s="456" t="e">
        <f t="shared" si="6"/>
        <v>#DIV/0!</v>
      </c>
    </row>
    <row r="252" spans="1:9" ht="15.65" thickBot="1" x14ac:dyDescent="0.25">
      <c r="A252" s="313"/>
      <c r="B252" s="319"/>
      <c r="C252" s="450"/>
      <c r="D252" s="315"/>
      <c r="E252" s="316"/>
      <c r="F252" s="317"/>
      <c r="G252" s="318">
        <f t="shared" si="10"/>
        <v>0</v>
      </c>
      <c r="H252" s="454">
        <f>IF(ISERROR(G252/Kalkulation_Angebot!$D$20),"",G252/Kalkulation_Angebot!$D$20)</f>
        <v>0</v>
      </c>
      <c r="I252" s="456" t="e">
        <f t="shared" si="6"/>
        <v>#DIV/0!</v>
      </c>
    </row>
    <row r="253" spans="1:9" ht="16.75" customHeight="1" x14ac:dyDescent="0.2">
      <c r="A253" s="2"/>
      <c r="D253" s="151"/>
      <c r="E253" s="220"/>
      <c r="F253" s="194"/>
      <c r="G253" s="194"/>
      <c r="H253" s="196"/>
    </row>
    <row r="254" spans="1:9" ht="14.1" customHeight="1" x14ac:dyDescent="0.2">
      <c r="A254" s="154"/>
      <c r="B254" s="155" t="s">
        <v>130</v>
      </c>
      <c r="C254" s="155"/>
      <c r="D254" s="156"/>
      <c r="E254" s="222"/>
      <c r="F254" s="222"/>
      <c r="G254" s="198">
        <f>SUM(G44:G252)</f>
        <v>0</v>
      </c>
      <c r="H254" s="200">
        <f>IF(ISERROR(G254/Kalkulation_Angebot!$D$20),"",G254/Kalkulation_Angebot!$D$20)</f>
        <v>0</v>
      </c>
    </row>
    <row r="255" spans="1:9" ht="14.1" customHeight="1" x14ac:dyDescent="0.2">
      <c r="A255" s="166"/>
      <c r="B255" s="167"/>
      <c r="C255" s="167"/>
      <c r="D255" s="168"/>
      <c r="E255" s="226"/>
      <c r="F255" s="207"/>
      <c r="G255" s="207"/>
      <c r="H255" s="545"/>
    </row>
    <row r="256" spans="1:9" ht="14.1" customHeight="1" x14ac:dyDescent="0.2">
      <c r="A256" s="171"/>
      <c r="B256" s="479" t="s">
        <v>295</v>
      </c>
      <c r="C256" s="480"/>
      <c r="D256" s="483"/>
      <c r="E256" s="483"/>
      <c r="F256" s="481"/>
      <c r="G256" s="544">
        <f>SUM(G44:G114)</f>
        <v>0</v>
      </c>
      <c r="H256" s="200">
        <f>IF(ISERROR(G256/Kalkulation_Angebot!$D$20),"",G256/Kalkulation_Angebot!$D$20)</f>
        <v>0</v>
      </c>
    </row>
    <row r="257" spans="1:8" x14ac:dyDescent="0.2">
      <c r="A257" s="151"/>
      <c r="B257" s="478"/>
      <c r="C257" s="478"/>
      <c r="D257" s="482"/>
      <c r="E257" s="482"/>
      <c r="F257" s="482"/>
      <c r="G257" s="485"/>
      <c r="H257" s="546"/>
    </row>
    <row r="258" spans="1:8" x14ac:dyDescent="0.2">
      <c r="B258" s="479" t="s">
        <v>296</v>
      </c>
      <c r="C258" s="480"/>
      <c r="D258" s="483"/>
      <c r="E258" s="483"/>
      <c r="F258" s="481"/>
      <c r="G258" s="484">
        <f>SUM(G115:G177)</f>
        <v>0</v>
      </c>
      <c r="H258" s="200">
        <f>IF(ISERROR(G258/Kalkulation_Angebot!$D$20),"",G258/Kalkulation_Angebot!$D$20)</f>
        <v>0</v>
      </c>
    </row>
  </sheetData>
  <sheetProtection algorithmName="SHA-512" hashValue="klIpqPmzBN22NxsEyXYc6pvNuP5zUZmdlFe7MUqYpN3Bv6cXxdLdPa3+9sCOkIBe18vUFSCGsG6mte7YtAhQxg==" saltValue="t8XOn+X22+odOLBWYmN45w==" spinCount="100000" sheet="1" objects="1" scenarios="1"/>
  <pageMargins left="0.7" right="0.7" top="0.78740157499999996" bottom="0.78740157499999996" header="0.3" footer="0.3"/>
  <pageSetup paperSize="9" scale="56" fitToHeight="0" orientation="portrait" r:id="rId1"/>
  <colBreaks count="1" manualBreakCount="1">
    <brk id="8" max="1048575" man="1"/>
  </colBreaks>
  <ignoredErrors>
    <ignoredError sqref="G5 G21:G26 G6 G27:G38 G178 G179:G249 G250:G252 G44:G114 G115:G177" unlockedFormula="1"/>
    <ignoredError sqref="I178:I252 I5:I20 I26:I3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Kalkulation_Angebot</vt:lpstr>
      <vt:lpstr>Anlage 1_Angebot</vt:lpstr>
      <vt:lpstr>Anlage 1.1_Angebot</vt:lpstr>
      <vt:lpstr>Anlage 2_Angebot</vt:lpstr>
      <vt:lpstr>Anlage 3_Angebot</vt:lpstr>
      <vt:lpstr>Anlage 3.1_Angebot</vt:lpstr>
      <vt:lpstr>Anlage 3.2_Angebot</vt:lpstr>
      <vt:lpstr>Anlage 3.3_Angebot</vt:lpstr>
      <vt:lpstr>Anlage 3.4_Angebot</vt:lpstr>
      <vt:lpstr>Kalkulation_Angebot!Drucktitel</vt:lpstr>
    </vt:vector>
  </TitlesOfParts>
  <Company>LOS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Huelpuesch</dc:creator>
  <cp:lastModifiedBy>Bettina Thomas</cp:lastModifiedBy>
  <cp:lastPrinted>2020-11-27T16:58:04Z</cp:lastPrinted>
  <dcterms:created xsi:type="dcterms:W3CDTF">2003-02-11T13:42:20Z</dcterms:created>
  <dcterms:modified xsi:type="dcterms:W3CDTF">2024-02-22T08:36:10Z</dcterms:modified>
</cp:coreProperties>
</file>